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480" windowHeight="10035" activeTab="1"/>
  </bookViews>
  <sheets>
    <sheet name="2009 Report NOTES" sheetId="2" r:id="rId1"/>
    <sheet name="2009 TOTAL Distribution" sheetId="1" r:id="rId2"/>
  </sheets>
  <externalReferences>
    <externalReference r:id="rId3"/>
  </externalReferences>
  <definedNames>
    <definedName name="FREQUENCY" localSheetId="0">'[1]09CNA Circ'!#REF!</definedName>
    <definedName name="FREQUENCY">'[1]09CNA Circ'!#REF!</definedName>
    <definedName name="FRIDAY" localSheetId="0">'[1]09CNA Circ'!#REF!</definedName>
    <definedName name="FRIDAY">'[1]09CNA Circ'!#REF!</definedName>
    <definedName name="MONDAY" localSheetId="0">'[1]09CNA Circ'!#REF!</definedName>
    <definedName name="MONDAY">'[1]09CNA Circ'!#REF!</definedName>
    <definedName name="_xlnm.Print_Titles" localSheetId="1">'2009 TOTAL Distribution'!$1:$1</definedName>
    <definedName name="SATURDAY" localSheetId="0">'[1]09CNA Circ'!#REF!</definedName>
    <definedName name="SATURDAY">'[1]09CNA Circ'!#REF!</definedName>
    <definedName name="SUNDAY" localSheetId="0">'[1]09CNA Circ'!#REF!</definedName>
    <definedName name="SUNDAY">'[1]09CNA Circ'!#REF!</definedName>
    <definedName name="THURSDAY" localSheetId="0">'[1]09CNA Circ'!#REF!</definedName>
    <definedName name="THURSDAY">'[1]09CNA Circ'!#REF!</definedName>
    <definedName name="TUESDAY" localSheetId="0">'[1]09CNA Circ'!#REF!</definedName>
    <definedName name="TUESDAY">'[1]09CNA Circ'!#REF!</definedName>
    <definedName name="WEDNESDAY" localSheetId="0">'[1]09CNA Circ'!#REF!</definedName>
    <definedName name="WEDNESDAY">'[1]09CNA Circ'!#REF!</definedName>
  </definedNames>
  <calcPr calcId="145621"/>
</workbook>
</file>

<file path=xl/calcChain.xml><?xml version="1.0" encoding="utf-8"?>
<calcChain xmlns="http://schemas.openxmlformats.org/spreadsheetml/2006/main">
  <c r="D98" i="1" l="1"/>
  <c r="D151" i="1"/>
  <c r="AJ150" i="1"/>
  <c r="AI150" i="1"/>
  <c r="AJ149" i="1"/>
  <c r="AI149" i="1"/>
  <c r="AJ148" i="1"/>
  <c r="AI148" i="1"/>
  <c r="AJ147" i="1"/>
  <c r="AI147" i="1"/>
  <c r="AJ146" i="1"/>
  <c r="AI146" i="1"/>
  <c r="AH142" i="1"/>
  <c r="AG142" i="1"/>
  <c r="AF142" i="1"/>
  <c r="AE142" i="1"/>
  <c r="AD142" i="1"/>
  <c r="AC142" i="1"/>
  <c r="AB142" i="1"/>
  <c r="D142" i="1"/>
  <c r="B142" i="1"/>
  <c r="AJ141" i="1"/>
  <c r="AI141" i="1"/>
  <c r="AJ140" i="1"/>
  <c r="AI140" i="1"/>
  <c r="AJ139" i="1"/>
  <c r="AI139" i="1"/>
  <c r="AJ138" i="1"/>
  <c r="AI138" i="1"/>
  <c r="AJ137" i="1"/>
  <c r="AI137" i="1"/>
  <c r="AJ136" i="1"/>
  <c r="AI136" i="1"/>
  <c r="AJ135" i="1"/>
  <c r="AI135" i="1"/>
  <c r="AJ134" i="1"/>
  <c r="AI134" i="1"/>
  <c r="AJ133" i="1"/>
  <c r="AI133" i="1"/>
  <c r="AJ132" i="1"/>
  <c r="AI132" i="1"/>
  <c r="AJ131" i="1"/>
  <c r="AI131" i="1"/>
  <c r="AJ130" i="1"/>
  <c r="AI130" i="1"/>
  <c r="AJ129" i="1"/>
  <c r="AI129" i="1"/>
  <c r="AJ128" i="1"/>
  <c r="AI128" i="1"/>
  <c r="AJ127" i="1"/>
  <c r="AI127" i="1"/>
  <c r="AJ126" i="1"/>
  <c r="AI126" i="1"/>
  <c r="AJ125" i="1"/>
  <c r="AI125" i="1"/>
  <c r="AJ124" i="1"/>
  <c r="AI124" i="1"/>
  <c r="AJ123" i="1"/>
  <c r="AI123" i="1"/>
  <c r="AJ122" i="1"/>
  <c r="AI122" i="1"/>
  <c r="AJ121" i="1"/>
  <c r="AI121" i="1"/>
  <c r="AJ120" i="1"/>
  <c r="AI120" i="1"/>
  <c r="AJ119" i="1"/>
  <c r="AI119" i="1"/>
  <c r="AJ118" i="1"/>
  <c r="AI118" i="1"/>
  <c r="AJ117" i="1"/>
  <c r="AI117" i="1"/>
  <c r="AJ116" i="1"/>
  <c r="AI116" i="1"/>
  <c r="AJ115" i="1"/>
  <c r="AI115" i="1"/>
  <c r="AJ114" i="1"/>
  <c r="AI114" i="1"/>
  <c r="AJ113" i="1"/>
  <c r="AI113" i="1"/>
  <c r="AJ112" i="1"/>
  <c r="AI112" i="1"/>
  <c r="AJ111" i="1"/>
  <c r="AI111" i="1"/>
  <c r="AJ110" i="1"/>
  <c r="AI110" i="1"/>
  <c r="AJ109" i="1"/>
  <c r="AI109" i="1"/>
  <c r="AJ108" i="1"/>
  <c r="AI108" i="1"/>
  <c r="AJ107" i="1"/>
  <c r="AI107" i="1"/>
  <c r="AJ106" i="1"/>
  <c r="AI106" i="1"/>
  <c r="Y98" i="1"/>
  <c r="X98" i="1"/>
  <c r="W98" i="1"/>
  <c r="V98" i="1"/>
  <c r="U98" i="1"/>
  <c r="T98" i="1"/>
  <c r="S98" i="1"/>
  <c r="P98" i="1"/>
  <c r="O98" i="1"/>
  <c r="N98" i="1"/>
  <c r="M98" i="1"/>
  <c r="L98" i="1"/>
  <c r="K98" i="1"/>
  <c r="J98" i="1"/>
  <c r="AJ97" i="1"/>
  <c r="AI97" i="1"/>
  <c r="AA97" i="1"/>
  <c r="Z97" i="1"/>
  <c r="R97" i="1"/>
  <c r="Q97" i="1"/>
  <c r="AJ96" i="1"/>
  <c r="AI96" i="1"/>
  <c r="AA96" i="1"/>
  <c r="Z96" i="1"/>
  <c r="R96" i="1"/>
  <c r="Q96" i="1"/>
  <c r="AJ95" i="1"/>
  <c r="AI95" i="1"/>
  <c r="AA95" i="1"/>
  <c r="Z95" i="1"/>
  <c r="R95" i="1"/>
  <c r="Q95" i="1"/>
  <c r="AJ94" i="1"/>
  <c r="AI94" i="1"/>
  <c r="AA94" i="1"/>
  <c r="Z94" i="1"/>
  <c r="R94" i="1"/>
  <c r="Q94" i="1"/>
  <c r="AJ93" i="1"/>
  <c r="AI93" i="1"/>
  <c r="AA93" i="1"/>
  <c r="Z93" i="1"/>
  <c r="R93" i="1"/>
  <c r="Q93" i="1"/>
  <c r="AJ92" i="1"/>
  <c r="AI92" i="1"/>
  <c r="AA92" i="1"/>
  <c r="Z92" i="1"/>
  <c r="R92" i="1"/>
  <c r="Q92" i="1"/>
  <c r="AJ91" i="1"/>
  <c r="AI91" i="1"/>
  <c r="AA91" i="1"/>
  <c r="Z91" i="1"/>
  <c r="R91" i="1"/>
  <c r="Q91" i="1"/>
  <c r="AJ90" i="1"/>
  <c r="AI90" i="1"/>
  <c r="AA90" i="1"/>
  <c r="Z90" i="1"/>
  <c r="R90" i="1"/>
  <c r="Q90" i="1"/>
  <c r="AJ89" i="1"/>
  <c r="AI89" i="1"/>
  <c r="AA89" i="1"/>
  <c r="Z89" i="1"/>
  <c r="R89" i="1"/>
  <c r="Q89" i="1"/>
  <c r="AJ88" i="1"/>
  <c r="AI88" i="1"/>
  <c r="AA88" i="1"/>
  <c r="Z88" i="1"/>
  <c r="R88" i="1"/>
  <c r="Q88" i="1"/>
  <c r="AJ87" i="1"/>
  <c r="AI87" i="1"/>
  <c r="AA87" i="1"/>
  <c r="Z87" i="1"/>
  <c r="R87" i="1"/>
  <c r="Q87" i="1"/>
  <c r="AJ86" i="1"/>
  <c r="AI86" i="1"/>
  <c r="AA86" i="1"/>
  <c r="Z86" i="1"/>
  <c r="R86" i="1"/>
  <c r="Q86" i="1"/>
  <c r="AJ85" i="1"/>
  <c r="AI85" i="1"/>
  <c r="AA85" i="1"/>
  <c r="Z85" i="1"/>
  <c r="R85" i="1"/>
  <c r="Q85" i="1"/>
  <c r="AJ84" i="1"/>
  <c r="AI84" i="1"/>
  <c r="AA84" i="1"/>
  <c r="Z84" i="1"/>
  <c r="R84" i="1"/>
  <c r="Q84" i="1"/>
  <c r="AJ83" i="1"/>
  <c r="AI83" i="1"/>
  <c r="AA83" i="1"/>
  <c r="Z83" i="1"/>
  <c r="R83" i="1"/>
  <c r="Q83" i="1"/>
  <c r="AJ82" i="1"/>
  <c r="AI82" i="1"/>
  <c r="AA82" i="1"/>
  <c r="Z82" i="1"/>
  <c r="R82" i="1"/>
  <c r="Q82" i="1"/>
  <c r="AJ81" i="1"/>
  <c r="AI81" i="1"/>
  <c r="AA81" i="1"/>
  <c r="Z81" i="1"/>
  <c r="R81" i="1"/>
  <c r="Q81" i="1"/>
  <c r="AJ80" i="1"/>
  <c r="AI80" i="1"/>
  <c r="AA80" i="1"/>
  <c r="Z80" i="1"/>
  <c r="R80" i="1"/>
  <c r="Q80" i="1"/>
  <c r="AJ79" i="1"/>
  <c r="AI79" i="1"/>
  <c r="AA79" i="1"/>
  <c r="Z79" i="1"/>
  <c r="R79" i="1"/>
  <c r="Q79" i="1"/>
  <c r="AJ78" i="1"/>
  <c r="AI78" i="1"/>
  <c r="AA78" i="1"/>
  <c r="Z78" i="1"/>
  <c r="R78" i="1"/>
  <c r="Q78" i="1"/>
  <c r="AJ77" i="1"/>
  <c r="AI77" i="1"/>
  <c r="AA77" i="1"/>
  <c r="Z77" i="1"/>
  <c r="R77" i="1"/>
  <c r="Q77" i="1"/>
  <c r="AJ76" i="1"/>
  <c r="AI76" i="1"/>
  <c r="AA76" i="1"/>
  <c r="Z76" i="1"/>
  <c r="R76" i="1"/>
  <c r="Q76" i="1"/>
  <c r="AJ75" i="1"/>
  <c r="AI75" i="1"/>
  <c r="AA75" i="1"/>
  <c r="Z75" i="1"/>
  <c r="R75" i="1"/>
  <c r="Q75" i="1"/>
  <c r="AJ74" i="1"/>
  <c r="AI74" i="1"/>
  <c r="AA74" i="1"/>
  <c r="Z74" i="1"/>
  <c r="R74" i="1"/>
  <c r="Q74" i="1"/>
  <c r="AJ73" i="1"/>
  <c r="AI73" i="1"/>
  <c r="AA73" i="1"/>
  <c r="Z73" i="1"/>
  <c r="R73" i="1"/>
  <c r="Q73" i="1"/>
  <c r="AJ72" i="1"/>
  <c r="AI72" i="1"/>
  <c r="AA72" i="1"/>
  <c r="Z72" i="1"/>
  <c r="R72" i="1"/>
  <c r="Q72" i="1"/>
  <c r="AJ71" i="1"/>
  <c r="AI71" i="1"/>
  <c r="AA71" i="1"/>
  <c r="Z71" i="1"/>
  <c r="R71" i="1"/>
  <c r="Q71" i="1"/>
  <c r="AJ70" i="1"/>
  <c r="AI70" i="1"/>
  <c r="AA70" i="1"/>
  <c r="Z70" i="1"/>
  <c r="R70" i="1"/>
  <c r="Q70" i="1"/>
  <c r="AJ69" i="1"/>
  <c r="AI69" i="1"/>
  <c r="AA69" i="1"/>
  <c r="Z69" i="1"/>
  <c r="R69" i="1"/>
  <c r="Q69" i="1"/>
  <c r="AJ68" i="1"/>
  <c r="AI68" i="1"/>
  <c r="AA68" i="1"/>
  <c r="Z68" i="1"/>
  <c r="R68" i="1"/>
  <c r="Q68" i="1"/>
  <c r="AJ67" i="1"/>
  <c r="AI67" i="1"/>
  <c r="AA67" i="1"/>
  <c r="Z67" i="1"/>
  <c r="R67" i="1"/>
  <c r="Q67" i="1"/>
  <c r="AJ66" i="1"/>
  <c r="AI66" i="1"/>
  <c r="AA66" i="1"/>
  <c r="Z66" i="1"/>
  <c r="R66" i="1"/>
  <c r="Q66" i="1"/>
  <c r="AJ65" i="1"/>
  <c r="AI65" i="1"/>
  <c r="AA65" i="1"/>
  <c r="Z65" i="1"/>
  <c r="R65" i="1"/>
  <c r="Q65" i="1"/>
  <c r="AJ64" i="1"/>
  <c r="AI64" i="1"/>
  <c r="AA64" i="1"/>
  <c r="Z64" i="1"/>
  <c r="R64" i="1"/>
  <c r="Q64" i="1"/>
  <c r="AJ63" i="1"/>
  <c r="AI63" i="1"/>
  <c r="AA63" i="1"/>
  <c r="Z63" i="1"/>
  <c r="R63" i="1"/>
  <c r="Q63" i="1"/>
  <c r="AJ62" i="1"/>
  <c r="AI62" i="1"/>
  <c r="AA62" i="1"/>
  <c r="Z62" i="1"/>
  <c r="R62" i="1"/>
  <c r="Q62" i="1"/>
  <c r="AJ61" i="1"/>
  <c r="AI61" i="1"/>
  <c r="AA61" i="1"/>
  <c r="Z61" i="1"/>
  <c r="R61" i="1"/>
  <c r="Q61" i="1"/>
  <c r="AJ60" i="1"/>
  <c r="AI60" i="1"/>
  <c r="AA60" i="1"/>
  <c r="Z60" i="1"/>
  <c r="R60" i="1"/>
  <c r="Q60" i="1"/>
  <c r="AJ59" i="1"/>
  <c r="AI59" i="1"/>
  <c r="AA59" i="1"/>
  <c r="Z59" i="1"/>
  <c r="R59" i="1"/>
  <c r="Q59" i="1"/>
  <c r="AJ58" i="1"/>
  <c r="AI58" i="1"/>
  <c r="AA58" i="1"/>
  <c r="Z58" i="1"/>
  <c r="R58" i="1"/>
  <c r="Q58" i="1"/>
  <c r="AJ57" i="1"/>
  <c r="AI57" i="1"/>
  <c r="AA57" i="1"/>
  <c r="Z57" i="1"/>
  <c r="R57" i="1"/>
  <c r="Q57" i="1"/>
  <c r="AJ56" i="1"/>
  <c r="AI56" i="1"/>
  <c r="AA56" i="1"/>
  <c r="Z56" i="1"/>
  <c r="R56" i="1"/>
  <c r="Q56" i="1"/>
  <c r="AJ55" i="1"/>
  <c r="AI55" i="1"/>
  <c r="AA55" i="1"/>
  <c r="Z55" i="1"/>
  <c r="R55" i="1"/>
  <c r="Q55" i="1"/>
  <c r="AJ54" i="1"/>
  <c r="AI54" i="1"/>
  <c r="AA54" i="1"/>
  <c r="Z54" i="1"/>
  <c r="R54" i="1"/>
  <c r="Q54" i="1"/>
  <c r="AJ53" i="1"/>
  <c r="AI53" i="1"/>
  <c r="AA53" i="1"/>
  <c r="Z53" i="1"/>
  <c r="R53" i="1"/>
  <c r="Q53" i="1"/>
  <c r="AL52" i="1"/>
  <c r="AF52" i="1"/>
  <c r="AE52" i="1"/>
  <c r="AD52" i="1"/>
  <c r="AC52" i="1"/>
  <c r="Z52" i="1"/>
  <c r="Q52" i="1"/>
  <c r="AJ51" i="1"/>
  <c r="AI51" i="1"/>
  <c r="AA51" i="1"/>
  <c r="Z51" i="1"/>
  <c r="R51" i="1"/>
  <c r="Q51" i="1"/>
  <c r="AJ50" i="1"/>
  <c r="AI50" i="1"/>
  <c r="AA50" i="1"/>
  <c r="Z50" i="1"/>
  <c r="R50" i="1"/>
  <c r="Q50" i="1"/>
  <c r="AJ49" i="1"/>
  <c r="AI49" i="1"/>
  <c r="AA49" i="1"/>
  <c r="Z49" i="1"/>
  <c r="R49" i="1"/>
  <c r="Q49" i="1"/>
  <c r="AJ48" i="1"/>
  <c r="AI48" i="1"/>
  <c r="AA48" i="1"/>
  <c r="Z48" i="1"/>
  <c r="R48" i="1"/>
  <c r="Q48" i="1"/>
  <c r="AJ47" i="1"/>
  <c r="AI47" i="1"/>
  <c r="AA47" i="1"/>
  <c r="Z47" i="1"/>
  <c r="R47" i="1"/>
  <c r="Q47" i="1"/>
  <c r="AJ46" i="1"/>
  <c r="AI46" i="1"/>
  <c r="AA46" i="1"/>
  <c r="Z46" i="1"/>
  <c r="R46" i="1"/>
  <c r="AL46" i="1" s="1"/>
  <c r="Q46" i="1"/>
  <c r="AJ45" i="1"/>
  <c r="AI45" i="1"/>
  <c r="AA45" i="1"/>
  <c r="Z45" i="1"/>
  <c r="R45" i="1"/>
  <c r="Q45" i="1"/>
  <c r="AJ44" i="1"/>
  <c r="AI44" i="1"/>
  <c r="AA44" i="1"/>
  <c r="Z44" i="1"/>
  <c r="R44" i="1"/>
  <c r="Q44" i="1"/>
  <c r="AJ43" i="1"/>
  <c r="AI43" i="1"/>
  <c r="AA43" i="1"/>
  <c r="Z43" i="1"/>
  <c r="R43" i="1"/>
  <c r="Q43" i="1"/>
  <c r="AJ42" i="1"/>
  <c r="AI42" i="1"/>
  <c r="AA42" i="1"/>
  <c r="Z42" i="1"/>
  <c r="R42" i="1"/>
  <c r="Q42" i="1"/>
  <c r="AJ41" i="1"/>
  <c r="AI41" i="1"/>
  <c r="AA41" i="1"/>
  <c r="Z41" i="1"/>
  <c r="R41" i="1"/>
  <c r="Q41" i="1"/>
  <c r="AJ40" i="1"/>
  <c r="AI40" i="1"/>
  <c r="AA40" i="1"/>
  <c r="Z40" i="1"/>
  <c r="R40" i="1"/>
  <c r="Q40" i="1"/>
  <c r="AF39" i="1"/>
  <c r="AE39" i="1"/>
  <c r="AD39" i="1"/>
  <c r="AC39" i="1"/>
  <c r="AB39" i="1"/>
  <c r="AA39" i="1"/>
  <c r="Z39" i="1"/>
  <c r="R39" i="1"/>
  <c r="Q39" i="1"/>
  <c r="AG38" i="1"/>
  <c r="AF38" i="1"/>
  <c r="AE38" i="1"/>
  <c r="AD38" i="1"/>
  <c r="AC38" i="1"/>
  <c r="AB38" i="1"/>
  <c r="AA38" i="1"/>
  <c r="Z38" i="1"/>
  <c r="R38" i="1"/>
  <c r="Q38" i="1"/>
  <c r="AG37" i="1"/>
  <c r="AF37" i="1"/>
  <c r="AE37" i="1"/>
  <c r="AD37" i="1"/>
  <c r="AC37" i="1"/>
  <c r="AB37" i="1"/>
  <c r="AA37" i="1"/>
  <c r="Z37" i="1"/>
  <c r="R37" i="1"/>
  <c r="Q37" i="1"/>
  <c r="AH36" i="1"/>
  <c r="AG36" i="1"/>
  <c r="AF36" i="1"/>
  <c r="AE36" i="1"/>
  <c r="AD36" i="1"/>
  <c r="AC36" i="1"/>
  <c r="AB36" i="1"/>
  <c r="AA36" i="1"/>
  <c r="Z36" i="1"/>
  <c r="R36" i="1"/>
  <c r="Q36" i="1"/>
  <c r="AK36" i="1" s="1"/>
  <c r="AG35" i="1"/>
  <c r="AF35" i="1"/>
  <c r="AE35" i="1"/>
  <c r="AD35" i="1"/>
  <c r="AC35" i="1"/>
  <c r="AB35" i="1"/>
  <c r="AA35" i="1"/>
  <c r="Z35" i="1"/>
  <c r="R35" i="1"/>
  <c r="AL35" i="1" s="1"/>
  <c r="Q35" i="1"/>
  <c r="AG34" i="1"/>
  <c r="AF34" i="1"/>
  <c r="AE34" i="1"/>
  <c r="AD34" i="1"/>
  <c r="AC34" i="1"/>
  <c r="AB34" i="1"/>
  <c r="AA34" i="1"/>
  <c r="Z34" i="1"/>
  <c r="R34" i="1"/>
  <c r="Q34" i="1"/>
  <c r="AH33" i="1"/>
  <c r="AG33" i="1"/>
  <c r="AF33" i="1"/>
  <c r="AE33" i="1"/>
  <c r="AD33" i="1"/>
  <c r="AC33" i="1"/>
  <c r="AB33" i="1"/>
  <c r="AA33" i="1"/>
  <c r="Z33" i="1"/>
  <c r="R33" i="1"/>
  <c r="Q33" i="1"/>
  <c r="AG32" i="1"/>
  <c r="AF32" i="1"/>
  <c r="AE32" i="1"/>
  <c r="AD32" i="1"/>
  <c r="AC32" i="1"/>
  <c r="AB32" i="1"/>
  <c r="AA32" i="1"/>
  <c r="Z32" i="1"/>
  <c r="R32" i="1"/>
  <c r="Q32" i="1"/>
  <c r="AH31" i="1"/>
  <c r="AG31" i="1"/>
  <c r="AF31" i="1"/>
  <c r="AE31" i="1"/>
  <c r="AD31" i="1"/>
  <c r="AC31" i="1"/>
  <c r="AB31" i="1"/>
  <c r="AA31" i="1"/>
  <c r="Z31" i="1"/>
  <c r="R31" i="1"/>
  <c r="Q31" i="1"/>
  <c r="AG30" i="1"/>
  <c r="AF30" i="1"/>
  <c r="AE30" i="1"/>
  <c r="AD30" i="1"/>
  <c r="AC30" i="1"/>
  <c r="AB30" i="1"/>
  <c r="AA30" i="1"/>
  <c r="Z30" i="1"/>
  <c r="R30" i="1"/>
  <c r="Q30" i="1"/>
  <c r="AF29" i="1"/>
  <c r="AE29" i="1"/>
  <c r="AD29" i="1"/>
  <c r="AC29" i="1"/>
  <c r="AB29" i="1"/>
  <c r="AA29" i="1"/>
  <c r="Z29" i="1"/>
  <c r="R29" i="1"/>
  <c r="Q29" i="1"/>
  <c r="AH28" i="1"/>
  <c r="AG28" i="1"/>
  <c r="AF28" i="1"/>
  <c r="AE28" i="1"/>
  <c r="AD28" i="1"/>
  <c r="AC28" i="1"/>
  <c r="AB28" i="1"/>
  <c r="AA28" i="1"/>
  <c r="Z28" i="1"/>
  <c r="R28" i="1"/>
  <c r="Q28" i="1"/>
  <c r="AG27" i="1"/>
  <c r="AF27" i="1"/>
  <c r="AE27" i="1"/>
  <c r="AD27" i="1"/>
  <c r="AC27" i="1"/>
  <c r="AB27" i="1"/>
  <c r="AA27" i="1"/>
  <c r="Z27" i="1"/>
  <c r="R27" i="1"/>
  <c r="Q27" i="1"/>
  <c r="AH26" i="1"/>
  <c r="AG26" i="1"/>
  <c r="AF26" i="1"/>
  <c r="AE26" i="1"/>
  <c r="AD26" i="1"/>
  <c r="AC26" i="1"/>
  <c r="AB26" i="1"/>
  <c r="AA26" i="1"/>
  <c r="Z26" i="1"/>
  <c r="R26" i="1"/>
  <c r="Q26" i="1"/>
  <c r="AG25" i="1"/>
  <c r="AF25" i="1"/>
  <c r="AE25" i="1"/>
  <c r="AD25" i="1"/>
  <c r="AC25" i="1"/>
  <c r="AB25" i="1"/>
  <c r="AA25" i="1"/>
  <c r="Z25" i="1"/>
  <c r="R25" i="1"/>
  <c r="Q25" i="1"/>
  <c r="AG24" i="1"/>
  <c r="AF24" i="1"/>
  <c r="AE24" i="1"/>
  <c r="AD24" i="1"/>
  <c r="AC24" i="1"/>
  <c r="AB24" i="1"/>
  <c r="AA24" i="1"/>
  <c r="Z24" i="1"/>
  <c r="R24" i="1"/>
  <c r="Q24" i="1"/>
  <c r="AH23" i="1"/>
  <c r="AG23" i="1"/>
  <c r="AF23" i="1"/>
  <c r="AE23" i="1"/>
  <c r="AD23" i="1"/>
  <c r="AC23" i="1"/>
  <c r="AB23" i="1"/>
  <c r="AA23" i="1"/>
  <c r="Z23" i="1"/>
  <c r="R23" i="1"/>
  <c r="Q23" i="1"/>
  <c r="AG22" i="1"/>
  <c r="AF22" i="1"/>
  <c r="AE22" i="1"/>
  <c r="AD22" i="1"/>
  <c r="AC22" i="1"/>
  <c r="AB22" i="1"/>
  <c r="AA22" i="1"/>
  <c r="Z22" i="1"/>
  <c r="R22" i="1"/>
  <c r="Q22" i="1"/>
  <c r="AH21" i="1"/>
  <c r="AG21" i="1"/>
  <c r="AF21" i="1"/>
  <c r="AE21" i="1"/>
  <c r="AD21" i="1"/>
  <c r="AC21" i="1"/>
  <c r="AB21" i="1"/>
  <c r="AA21" i="1"/>
  <c r="Z21" i="1"/>
  <c r="R21" i="1"/>
  <c r="Q21" i="1"/>
  <c r="AG20" i="1"/>
  <c r="AF20" i="1"/>
  <c r="AE20" i="1"/>
  <c r="AD20" i="1"/>
  <c r="AC20" i="1"/>
  <c r="AB20" i="1"/>
  <c r="AA20" i="1"/>
  <c r="Z20" i="1"/>
  <c r="R20" i="1"/>
  <c r="Q20" i="1"/>
  <c r="AG19" i="1"/>
  <c r="AF19" i="1"/>
  <c r="AE19" i="1"/>
  <c r="AD19" i="1"/>
  <c r="AC19" i="1"/>
  <c r="AB19" i="1"/>
  <c r="AA19" i="1"/>
  <c r="Z19" i="1"/>
  <c r="R19" i="1"/>
  <c r="Q19" i="1"/>
  <c r="AG18" i="1"/>
  <c r="AF18" i="1"/>
  <c r="AE18" i="1"/>
  <c r="AD18" i="1"/>
  <c r="AC18" i="1"/>
  <c r="AB18" i="1"/>
  <c r="AA18" i="1"/>
  <c r="Z18" i="1"/>
  <c r="R18" i="1"/>
  <c r="Q18" i="1"/>
  <c r="AH17" i="1"/>
  <c r="AG17" i="1"/>
  <c r="AF17" i="1"/>
  <c r="AE17" i="1"/>
  <c r="AD17" i="1"/>
  <c r="AC17" i="1"/>
  <c r="AB17" i="1"/>
  <c r="AA17" i="1"/>
  <c r="Z17" i="1"/>
  <c r="R17" i="1"/>
  <c r="Q17" i="1"/>
  <c r="AH16" i="1"/>
  <c r="AG16" i="1"/>
  <c r="AF16" i="1"/>
  <c r="AE16" i="1"/>
  <c r="AD16" i="1"/>
  <c r="AC16" i="1"/>
  <c r="AB16" i="1"/>
  <c r="AA16" i="1"/>
  <c r="Z16" i="1"/>
  <c r="R16" i="1"/>
  <c r="Q16" i="1"/>
  <c r="AG15" i="1"/>
  <c r="AF15" i="1"/>
  <c r="AE15" i="1"/>
  <c r="AD15" i="1"/>
  <c r="AC15" i="1"/>
  <c r="AB15" i="1"/>
  <c r="AA15" i="1"/>
  <c r="Z15" i="1"/>
  <c r="R15" i="1"/>
  <c r="Q15" i="1"/>
  <c r="AH14" i="1"/>
  <c r="AG14" i="1"/>
  <c r="AF14" i="1"/>
  <c r="AE14" i="1"/>
  <c r="AD14" i="1"/>
  <c r="AC14" i="1"/>
  <c r="AB14" i="1"/>
  <c r="AA14" i="1"/>
  <c r="Z14" i="1"/>
  <c r="R14" i="1"/>
  <c r="Q14" i="1"/>
  <c r="AH13" i="1"/>
  <c r="AG13" i="1"/>
  <c r="AF13" i="1"/>
  <c r="AE13" i="1"/>
  <c r="AD13" i="1"/>
  <c r="AC13" i="1"/>
  <c r="AB13" i="1"/>
  <c r="AA13" i="1"/>
  <c r="Z13" i="1"/>
  <c r="R13" i="1"/>
  <c r="Q13" i="1"/>
  <c r="AH12" i="1"/>
  <c r="AG12" i="1"/>
  <c r="AF12" i="1"/>
  <c r="AE12" i="1"/>
  <c r="AD12" i="1"/>
  <c r="AC12" i="1"/>
  <c r="AB12" i="1"/>
  <c r="AA12" i="1"/>
  <c r="Z12" i="1"/>
  <c r="R12" i="1"/>
  <c r="Q12" i="1"/>
  <c r="AG11" i="1"/>
  <c r="AF11" i="1"/>
  <c r="AE11" i="1"/>
  <c r="AD11" i="1"/>
  <c r="AC11" i="1"/>
  <c r="AB11" i="1"/>
  <c r="AA11" i="1"/>
  <c r="Z11" i="1"/>
  <c r="R11" i="1"/>
  <c r="Q11" i="1"/>
  <c r="AH10" i="1"/>
  <c r="AF10" i="1"/>
  <c r="AE10" i="1"/>
  <c r="AD10" i="1"/>
  <c r="AC10" i="1"/>
  <c r="AB10" i="1"/>
  <c r="AA10" i="1"/>
  <c r="Z10" i="1"/>
  <c r="R10" i="1"/>
  <c r="Q10" i="1"/>
  <c r="AF9" i="1"/>
  <c r="AE9" i="1"/>
  <c r="AD9" i="1"/>
  <c r="AC9" i="1"/>
  <c r="AB9" i="1"/>
  <c r="AA9" i="1"/>
  <c r="Z9" i="1"/>
  <c r="R9" i="1"/>
  <c r="Q9" i="1"/>
  <c r="AG8" i="1"/>
  <c r="AF8" i="1"/>
  <c r="AE8" i="1"/>
  <c r="AD8" i="1"/>
  <c r="AC8" i="1"/>
  <c r="AB8" i="1"/>
  <c r="AA8" i="1"/>
  <c r="Z8" i="1"/>
  <c r="R8" i="1"/>
  <c r="Q8" i="1"/>
  <c r="AF7" i="1"/>
  <c r="AE7" i="1"/>
  <c r="AD7" i="1"/>
  <c r="AC7" i="1"/>
  <c r="AB7" i="1"/>
  <c r="AA7" i="1"/>
  <c r="Z7" i="1"/>
  <c r="R7" i="1"/>
  <c r="Q7" i="1"/>
  <c r="AG6" i="1"/>
  <c r="AF6" i="1"/>
  <c r="AE6" i="1"/>
  <c r="AD6" i="1"/>
  <c r="AC6" i="1"/>
  <c r="AB6" i="1"/>
  <c r="AA6" i="1"/>
  <c r="Z6" i="1"/>
  <c r="R6" i="1"/>
  <c r="Q6" i="1"/>
  <c r="AH5" i="1"/>
  <c r="AG5" i="1"/>
  <c r="AF5" i="1"/>
  <c r="AE5" i="1"/>
  <c r="AD5" i="1"/>
  <c r="AC5" i="1"/>
  <c r="AB5" i="1"/>
  <c r="AA5" i="1"/>
  <c r="Z5" i="1"/>
  <c r="R5" i="1"/>
  <c r="Q5" i="1"/>
  <c r="AH4" i="1"/>
  <c r="AG4" i="1"/>
  <c r="AF4" i="1"/>
  <c r="AE4" i="1"/>
  <c r="AD4" i="1"/>
  <c r="AC4" i="1"/>
  <c r="AB4" i="1"/>
  <c r="AA4" i="1"/>
  <c r="Z4" i="1"/>
  <c r="R4" i="1"/>
  <c r="Q4" i="1"/>
  <c r="AH3" i="1"/>
  <c r="AG3" i="1"/>
  <c r="AF3" i="1"/>
  <c r="AE3" i="1"/>
  <c r="AD3" i="1"/>
  <c r="AC3" i="1"/>
  <c r="AB3" i="1"/>
  <c r="AA3" i="1"/>
  <c r="Z3" i="1"/>
  <c r="R3" i="1"/>
  <c r="Q3" i="1"/>
  <c r="AG2" i="1"/>
  <c r="AF2" i="1"/>
  <c r="AE2" i="1"/>
  <c r="AD2" i="1"/>
  <c r="AC2" i="1"/>
  <c r="AB2" i="1"/>
  <c r="AA2" i="1"/>
  <c r="Z2" i="1"/>
  <c r="R2" i="1"/>
  <c r="Q2" i="1"/>
  <c r="AL20" i="1" l="1"/>
  <c r="AK28" i="1"/>
  <c r="AI36" i="1"/>
  <c r="AL38" i="1"/>
  <c r="AL39" i="1"/>
  <c r="AK40" i="1"/>
  <c r="AK46" i="1"/>
  <c r="AL47" i="1"/>
  <c r="AL50" i="1"/>
  <c r="AL54" i="1"/>
  <c r="AL56" i="1"/>
  <c r="AL58" i="1"/>
  <c r="AL60" i="1"/>
  <c r="AL62" i="1"/>
  <c r="AL64" i="1"/>
  <c r="AL66" i="1"/>
  <c r="AL68" i="1"/>
  <c r="AL70" i="1"/>
  <c r="AL72" i="1"/>
  <c r="AL74" i="1"/>
  <c r="AL76" i="1"/>
  <c r="AL78" i="1"/>
  <c r="AL80" i="1"/>
  <c r="AL82" i="1"/>
  <c r="AL84" i="1"/>
  <c r="AL86" i="1"/>
  <c r="AL88" i="1"/>
  <c r="AL90" i="1"/>
  <c r="AL92" i="1"/>
  <c r="AL94" i="1"/>
  <c r="AL96" i="1"/>
  <c r="AK8" i="1"/>
  <c r="AK20" i="1"/>
  <c r="AK26" i="1"/>
  <c r="AK33" i="1"/>
  <c r="AK37" i="1"/>
  <c r="AL41" i="1"/>
  <c r="AL44" i="1"/>
  <c r="AK48" i="1"/>
  <c r="AL31" i="1"/>
  <c r="AL34" i="1"/>
  <c r="AL45" i="1"/>
  <c r="AI2" i="1"/>
  <c r="AK3" i="1"/>
  <c r="AL4" i="1"/>
  <c r="AL10" i="1"/>
  <c r="AL11" i="1"/>
  <c r="AK15" i="1"/>
  <c r="AJ21" i="1"/>
  <c r="AL23" i="1"/>
  <c r="AK24" i="1"/>
  <c r="AL42" i="1"/>
  <c r="AK51" i="1"/>
  <c r="AK52" i="1"/>
  <c r="AI16" i="1"/>
  <c r="AJ25" i="1"/>
  <c r="AI33" i="1"/>
  <c r="AK7" i="1"/>
  <c r="AL8" i="1"/>
  <c r="AK12" i="1"/>
  <c r="AJ12" i="1"/>
  <c r="AL13" i="1"/>
  <c r="AK14" i="1"/>
  <c r="AK23" i="1"/>
  <c r="AI23" i="1"/>
  <c r="AL24" i="1"/>
  <c r="AL26" i="1"/>
  <c r="AL29" i="1"/>
  <c r="AK30" i="1"/>
  <c r="AK31" i="1"/>
  <c r="AL33" i="1"/>
  <c r="AK43" i="1"/>
  <c r="AK45" i="1"/>
  <c r="AL49" i="1"/>
  <c r="AK55" i="1"/>
  <c r="AK56" i="1"/>
  <c r="AK59" i="1"/>
  <c r="AK60" i="1"/>
  <c r="AK63" i="1"/>
  <c r="AK64" i="1"/>
  <c r="AK67" i="1"/>
  <c r="AK68" i="1"/>
  <c r="AK71" i="1"/>
  <c r="AK72" i="1"/>
  <c r="AK75" i="1"/>
  <c r="AK76" i="1"/>
  <c r="AK79" i="1"/>
  <c r="AK80" i="1"/>
  <c r="AK82" i="1"/>
  <c r="AK84" i="1"/>
  <c r="AK86" i="1"/>
  <c r="AK88" i="1"/>
  <c r="AK90" i="1"/>
  <c r="AK92" i="1"/>
  <c r="AK94" i="1"/>
  <c r="AK96" i="1"/>
  <c r="AJ142" i="1"/>
  <c r="AI7" i="1"/>
  <c r="AJ11" i="1"/>
  <c r="AJ18" i="1"/>
  <c r="AI4" i="1"/>
  <c r="AJ9" i="1"/>
  <c r="AK11" i="1"/>
  <c r="AL15" i="1"/>
  <c r="AL19" i="1"/>
  <c r="AI19" i="1"/>
  <c r="AK21" i="1"/>
  <c r="AI21" i="1"/>
  <c r="AK25" i="1"/>
  <c r="AJ27" i="1"/>
  <c r="AJ28" i="1"/>
  <c r="AK29" i="1"/>
  <c r="AI29" i="1"/>
  <c r="AK32" i="1"/>
  <c r="AK35" i="1"/>
  <c r="AL36" i="1"/>
  <c r="AL37" i="1"/>
  <c r="AK39" i="1"/>
  <c r="AL40" i="1"/>
  <c r="AK42" i="1"/>
  <c r="AL43" i="1"/>
  <c r="AL48" i="1"/>
  <c r="AK50" i="1"/>
  <c r="AL51" i="1"/>
  <c r="AL53" i="1"/>
  <c r="AL55" i="1"/>
  <c r="AL57" i="1"/>
  <c r="AL59" i="1"/>
  <c r="AL61" i="1"/>
  <c r="AL63" i="1"/>
  <c r="AL65" i="1"/>
  <c r="AL67" i="1"/>
  <c r="AL69" i="1"/>
  <c r="AL71" i="1"/>
  <c r="AL73" i="1"/>
  <c r="AL75" i="1"/>
  <c r="AL77" i="1"/>
  <c r="AL79" i="1"/>
  <c r="AL81" i="1"/>
  <c r="AL83" i="1"/>
  <c r="AL85" i="1"/>
  <c r="AL87" i="1"/>
  <c r="AL89" i="1"/>
  <c r="AL91" i="1"/>
  <c r="AL93" i="1"/>
  <c r="AL95" i="1"/>
  <c r="AL97" i="1"/>
  <c r="Z98" i="1"/>
  <c r="AI142" i="1"/>
  <c r="AI24" i="1"/>
  <c r="AI31" i="1"/>
  <c r="AK4" i="1"/>
  <c r="AJ8" i="1"/>
  <c r="AL2" i="1"/>
  <c r="AC98" i="1"/>
  <c r="AG98" i="1"/>
  <c r="AI5" i="1"/>
  <c r="AI6" i="1"/>
  <c r="AK10" i="1"/>
  <c r="AI12" i="1"/>
  <c r="AK13" i="1"/>
  <c r="AL14" i="1"/>
  <c r="AJ16" i="1"/>
  <c r="AI17" i="1"/>
  <c r="AK18" i="1"/>
  <c r="AK19" i="1"/>
  <c r="AL21" i="1"/>
  <c r="AL22" i="1"/>
  <c r="AL25" i="1"/>
  <c r="AL27" i="1"/>
  <c r="AL28" i="1"/>
  <c r="AI28" i="1"/>
  <c r="AL30" i="1"/>
  <c r="AL32" i="1"/>
  <c r="AJ33" i="1"/>
  <c r="AJ37" i="1"/>
  <c r="AK38" i="1"/>
  <c r="AK41" i="1"/>
  <c r="AK44" i="1"/>
  <c r="AK47" i="1"/>
  <c r="AK49" i="1"/>
  <c r="AK53" i="1"/>
  <c r="AK54" i="1"/>
  <c r="AK57" i="1"/>
  <c r="AK58" i="1"/>
  <c r="AK61" i="1"/>
  <c r="AK62" i="1"/>
  <c r="AK65" i="1"/>
  <c r="AK66" i="1"/>
  <c r="AK69" i="1"/>
  <c r="AK70" i="1"/>
  <c r="AK73" i="1"/>
  <c r="AK74" i="1"/>
  <c r="AK77" i="1"/>
  <c r="AK78" i="1"/>
  <c r="AK81" i="1"/>
  <c r="AK83" i="1"/>
  <c r="AK85" i="1"/>
  <c r="AK87" i="1"/>
  <c r="AK89" i="1"/>
  <c r="AK91" i="1"/>
  <c r="AK93" i="1"/>
  <c r="AK95" i="1"/>
  <c r="AK97" i="1"/>
  <c r="AI3" i="1"/>
  <c r="AJ3" i="1"/>
  <c r="AI14" i="1"/>
  <c r="AJ17" i="1"/>
  <c r="AI26" i="1"/>
  <c r="AJ26" i="1"/>
  <c r="AH98" i="1"/>
  <c r="AJ5" i="1"/>
  <c r="AE98" i="1"/>
  <c r="AI13" i="1"/>
  <c r="AJ13" i="1"/>
  <c r="AI18" i="1"/>
  <c r="AI27" i="1"/>
  <c r="AJ38" i="1"/>
  <c r="AI38" i="1"/>
  <c r="AI32" i="1"/>
  <c r="AJ32" i="1"/>
  <c r="AJ34" i="1"/>
  <c r="AI34" i="1"/>
  <c r="AI35" i="1"/>
  <c r="AJ35" i="1"/>
  <c r="AA98" i="1"/>
  <c r="R98" i="1"/>
  <c r="AJ6" i="1"/>
  <c r="AI10" i="1"/>
  <c r="AJ10" i="1"/>
  <c r="AI11" i="1"/>
  <c r="AI15" i="1"/>
  <c r="AJ15" i="1"/>
  <c r="AI20" i="1"/>
  <c r="AJ20" i="1"/>
  <c r="AJ22" i="1"/>
  <c r="AI22" i="1"/>
  <c r="AJ23" i="1"/>
  <c r="AI52" i="1"/>
  <c r="AI30" i="1"/>
  <c r="AJ36" i="1"/>
  <c r="AJ2" i="1"/>
  <c r="AJ14" i="1"/>
  <c r="Q98" i="1"/>
  <c r="AB98" i="1"/>
  <c r="AF98" i="1"/>
  <c r="AK2" i="1"/>
  <c r="AJ7" i="1"/>
  <c r="AI8" i="1"/>
  <c r="AL12" i="1"/>
  <c r="AL18" i="1"/>
  <c r="AJ19" i="1"/>
  <c r="AK22" i="1"/>
  <c r="AJ29" i="1"/>
  <c r="AJ30" i="1"/>
  <c r="AK34" i="1"/>
  <c r="AD98" i="1"/>
  <c r="AL3" i="1"/>
  <c r="AI25" i="1"/>
  <c r="AI37" i="1"/>
  <c r="AI39" i="1"/>
  <c r="AJ4" i="1"/>
  <c r="AL7" i="1"/>
  <c r="AI9" i="1"/>
  <c r="AJ24" i="1"/>
  <c r="AK27" i="1"/>
  <c r="AJ31" i="1"/>
  <c r="AJ39" i="1"/>
  <c r="AL98" i="1" l="1"/>
  <c r="AJ98" i="1"/>
  <c r="AK98" i="1"/>
  <c r="AI98" i="1"/>
</calcChain>
</file>

<file path=xl/sharedStrings.xml><?xml version="1.0" encoding="utf-8"?>
<sst xmlns="http://schemas.openxmlformats.org/spreadsheetml/2006/main" count="1248" uniqueCount="258">
  <si>
    <t>ABC Fas Fax: averaging March 31st 2009 &amp; Sept. 30th, 2009 6-month statements</t>
  </si>
  <si>
    <t>CCAB: 2009 year-end circulation reports</t>
  </si>
  <si>
    <t>Newspaper</t>
  </si>
  <si>
    <t>Language</t>
  </si>
  <si>
    <t>Region</t>
  </si>
  <si>
    <t>Owner</t>
  </si>
  <si>
    <t>Format</t>
  </si>
  <si>
    <t>Publication</t>
  </si>
  <si>
    <t>Frequency</t>
  </si>
  <si>
    <t>Audit</t>
  </si>
  <si>
    <t>Monday</t>
  </si>
  <si>
    <t>Tuesday</t>
  </si>
  <si>
    <t>Wednesday</t>
  </si>
  <si>
    <t>Thursday</t>
  </si>
  <si>
    <t>Friday</t>
  </si>
  <si>
    <t>Saturday</t>
  </si>
  <si>
    <t>Sunday</t>
  </si>
  <si>
    <t>Weekly Total</t>
  </si>
  <si>
    <t>Ave.Day</t>
  </si>
  <si>
    <t>Mar.&amp;Sept/09.</t>
  </si>
  <si>
    <t>Mar.&amp;Sept./09</t>
  </si>
  <si>
    <t>Red Deer Advocate</t>
  </si>
  <si>
    <t>English</t>
  </si>
  <si>
    <t>Prairies</t>
  </si>
  <si>
    <t>Black Press</t>
  </si>
  <si>
    <t>b/sheet</t>
  </si>
  <si>
    <t>Evening</t>
  </si>
  <si>
    <t>M-Sa</t>
  </si>
  <si>
    <t>ABC</t>
  </si>
  <si>
    <t>Calgary Herald</t>
  </si>
  <si>
    <t>Morning</t>
  </si>
  <si>
    <t>M-Su</t>
  </si>
  <si>
    <t>The Edmonton Journal</t>
  </si>
  <si>
    <t>Lethbridge Herald</t>
  </si>
  <si>
    <t>Glacier Cdn./Alta Newspaper Group</t>
  </si>
  <si>
    <t>Medicine Hat News</t>
  </si>
  <si>
    <t>Fort McMurray Today</t>
  </si>
  <si>
    <t>Quebecor/Sun Media</t>
  </si>
  <si>
    <t>M-F</t>
  </si>
  <si>
    <t>Nanaimo Daily News</t>
  </si>
  <si>
    <t>B.C.&amp; Yukon</t>
  </si>
  <si>
    <t>B.C.</t>
  </si>
  <si>
    <t>Alberni Valley Times, Port Alberni</t>
  </si>
  <si>
    <t>The Province, Vancouver</t>
  </si>
  <si>
    <t>tabloid</t>
  </si>
  <si>
    <t>Su-F</t>
  </si>
  <si>
    <t>The Vancouver Sun</t>
  </si>
  <si>
    <t>Times Colonist, Victoria</t>
  </si>
  <si>
    <t>Courier, Kelowna</t>
  </si>
  <si>
    <t>Penticton Herald</t>
  </si>
  <si>
    <t>Prince George Citizen</t>
  </si>
  <si>
    <t>Glacier Cdn. Newspapers</t>
  </si>
  <si>
    <t>Brandon Sun</t>
  </si>
  <si>
    <t>F.P. Cdn. Np Ltd.</t>
  </si>
  <si>
    <t>Winnipeg Free Press</t>
  </si>
  <si>
    <t>F.P. Cdn. Np. Ltd.</t>
  </si>
  <si>
    <t>New Brunswick Telegraph Journal</t>
  </si>
  <si>
    <t>Atlantic</t>
  </si>
  <si>
    <t>Brunswick News Inc.</t>
  </si>
  <si>
    <t>The Daily Gleaner, Fredericton</t>
  </si>
  <si>
    <t>Times &amp; Transcript, Moncton</t>
  </si>
  <si>
    <t>The Chronicle-Herald, Halifax</t>
  </si>
  <si>
    <t>Halifax Herald</t>
  </si>
  <si>
    <t>The Globe and Mail</t>
  </si>
  <si>
    <t>Ontario</t>
  </si>
  <si>
    <t>CTVGlobemedia Inc.</t>
  </si>
  <si>
    <t>Ottawa Citizen</t>
  </si>
  <si>
    <t>National Post</t>
  </si>
  <si>
    <t>The Windsor Star</t>
  </si>
  <si>
    <t>The Chronicle-Journal, Thunder Bay</t>
  </si>
  <si>
    <t>Le Droit, Ottawa/Hull</t>
  </si>
  <si>
    <t>FRENCH</t>
  </si>
  <si>
    <t>Power Corp. of Canada</t>
  </si>
  <si>
    <t>The Gazette, Montreal</t>
  </si>
  <si>
    <t>Québec</t>
  </si>
  <si>
    <t>The Record, Sherbrooke</t>
  </si>
  <si>
    <t>Le Devoir, Montréal</t>
  </si>
  <si>
    <t>Independent</t>
  </si>
  <si>
    <t>La Presse, Montréal</t>
  </si>
  <si>
    <t>La Tribune, Sherbrooke</t>
  </si>
  <si>
    <t>Le Quotidien, Chicoutimi</t>
  </si>
  <si>
    <t>Le Nouvelliste, Trois-Rivières</t>
  </si>
  <si>
    <t>La Voix de l'Est, Granby</t>
  </si>
  <si>
    <t>Le Soleil, Québec</t>
  </si>
  <si>
    <t>The Leader-Post, Regina</t>
  </si>
  <si>
    <t>The StarPhoenix, Saskatoon</t>
  </si>
  <si>
    <t>The Whitehorse Star</t>
  </si>
  <si>
    <t>Daily Herald-Tribune, Grande Prairie</t>
  </si>
  <si>
    <t>The Calgary Sun</t>
  </si>
  <si>
    <t>CCAB</t>
  </si>
  <si>
    <t>The Edmonton Sun</t>
  </si>
  <si>
    <t>Alaska Highway News, Fort St. John</t>
  </si>
  <si>
    <t>The Kamloops Daily News</t>
  </si>
  <si>
    <t>Dawson Creek Daily News</t>
  </si>
  <si>
    <t>Cranbrook Daily Townsman</t>
  </si>
  <si>
    <t>The Daily News, Prince Rupert</t>
  </si>
  <si>
    <t>Nelson Daily News</t>
  </si>
  <si>
    <t>The Trail Times</t>
  </si>
  <si>
    <t>The Daily Bulletin, Kimberley</t>
  </si>
  <si>
    <t>Winnipeg Sun</t>
  </si>
  <si>
    <t>The Daily Graphic, Portage la Prairie*</t>
  </si>
  <si>
    <t>T-F</t>
  </si>
  <si>
    <t>L'Acadie Nouvelle, Caraquet</t>
  </si>
  <si>
    <t>tab</t>
  </si>
  <si>
    <t xml:space="preserve">The Telegram, St. John's </t>
  </si>
  <si>
    <t xml:space="preserve">Transcontinental Inc. </t>
  </si>
  <si>
    <t>The Western Star, Corner Brook</t>
  </si>
  <si>
    <t>Cape Breton Post, Sydney</t>
  </si>
  <si>
    <t>The Daily News, Truro</t>
  </si>
  <si>
    <t>The News, New Glasgow</t>
  </si>
  <si>
    <t>Amherst Daily News</t>
  </si>
  <si>
    <t>The Expositor, Brantford</t>
  </si>
  <si>
    <t>Osprey Media</t>
  </si>
  <si>
    <t>The Standard, St. Catharines</t>
  </si>
  <si>
    <t>The Tribune, Welland</t>
  </si>
  <si>
    <t>Niagara Falls Review</t>
  </si>
  <si>
    <t>The Barrie Examiner</t>
  </si>
  <si>
    <t>The Daily Press, Timmins</t>
  </si>
  <si>
    <t>The Packet &amp; Times, Orillia</t>
  </si>
  <si>
    <t>Northumberland Today</t>
  </si>
  <si>
    <t>The Daily Observer, Pembroke*</t>
  </si>
  <si>
    <t>T-Sa</t>
  </si>
  <si>
    <t>The Chatham Daily News *</t>
  </si>
  <si>
    <t>The Sudbury Star</t>
  </si>
  <si>
    <t>The Intelligencer, Belleville</t>
  </si>
  <si>
    <t xml:space="preserve">The Observer, Sarnia </t>
  </si>
  <si>
    <t>The Peterborough Examiner</t>
  </si>
  <si>
    <t>The Sun Times, Owen Sound</t>
  </si>
  <si>
    <t>The Kingston Whig-Standard</t>
  </si>
  <si>
    <t>The Sault Star, Sault Ste. Marie</t>
  </si>
  <si>
    <t>The North Bay Nugget</t>
  </si>
  <si>
    <t xml:space="preserve">Standard-Freeholder, Cornwall </t>
  </si>
  <si>
    <t>The London Free Press</t>
  </si>
  <si>
    <t>The Sentinel-Review, Woodstock</t>
  </si>
  <si>
    <t>St. Thomas Times-Journal</t>
  </si>
  <si>
    <t>Daily Miner and News, Kenora</t>
  </si>
  <si>
    <t>The Toronto Sun</t>
  </si>
  <si>
    <t>The Simcoe Reformer</t>
  </si>
  <si>
    <t>The Beacon Herald, Stratford</t>
  </si>
  <si>
    <t>The Brockville Recorder and Times*</t>
  </si>
  <si>
    <t>The Ottawa Sun</t>
  </si>
  <si>
    <t>The Spectator, Hamilton</t>
  </si>
  <si>
    <t>Torstar</t>
  </si>
  <si>
    <t>Guelph Mercury</t>
  </si>
  <si>
    <t>Toronto Star</t>
  </si>
  <si>
    <t>All-Day</t>
  </si>
  <si>
    <t xml:space="preserve">Waterloo Region Record </t>
  </si>
  <si>
    <t>The Journal-Pioneer, Summerside</t>
  </si>
  <si>
    <t>The Guardian, Charlottetown</t>
  </si>
  <si>
    <t>Le Journal de Montréal</t>
  </si>
  <si>
    <t>Le Journal de Québec</t>
  </si>
  <si>
    <t>TheTimes-Herald, Moose Jaw</t>
  </si>
  <si>
    <t>Prince Albert Daily Herald</t>
  </si>
  <si>
    <t>*denotes papers that reduced their published cycle</t>
  </si>
  <si>
    <t xml:space="preserve">  Notes: 1) Flin Flon Reminder ceased publishing as a daily; now publishes 3 times a week.</t>
  </si>
  <si>
    <t xml:space="preserve">              2) Cobourg Daily Star and Port Hope Evening Guide were replaced by Northumberland Today</t>
  </si>
  <si>
    <t>FREE Dailies:</t>
  </si>
  <si>
    <t>Metro Halifax</t>
  </si>
  <si>
    <t>Torstar &amp; Metro Intl. SA</t>
  </si>
  <si>
    <t>established 2008</t>
  </si>
  <si>
    <t>Montreal Metro</t>
  </si>
  <si>
    <t>French</t>
  </si>
  <si>
    <t>Quebec</t>
  </si>
  <si>
    <t>Trancontinental &amp; Metro Intl. SA</t>
  </si>
  <si>
    <t>established 2001</t>
  </si>
  <si>
    <t>Montreal 24 Heures</t>
  </si>
  <si>
    <t>Quebecor</t>
  </si>
  <si>
    <t>The Gazette (London)</t>
  </si>
  <si>
    <t>established 1905</t>
  </si>
  <si>
    <t>Metro Ottawa</t>
  </si>
  <si>
    <t>Metro Intl. SA &amp; TorStar</t>
  </si>
  <si>
    <t>established 2005</t>
  </si>
  <si>
    <t>Ottawa 24 Hours</t>
  </si>
  <si>
    <t>established 2006</t>
  </si>
  <si>
    <t>Epoch Times (Toronto)</t>
  </si>
  <si>
    <t>Chinese</t>
  </si>
  <si>
    <t xml:space="preserve">Epoch Times </t>
  </si>
  <si>
    <t>established 2004</t>
  </si>
  <si>
    <t xml:space="preserve">Metro Toronto </t>
  </si>
  <si>
    <t>established 2000</t>
  </si>
  <si>
    <t>Toronto 24 Hours</t>
  </si>
  <si>
    <t>established 2003</t>
  </si>
  <si>
    <t>t.o.night</t>
  </si>
  <si>
    <t>Metro Calgary</t>
  </si>
  <si>
    <t>Calgary 24 Hours</t>
  </si>
  <si>
    <t>Metro Edmonton</t>
  </si>
  <si>
    <t>Edmonton 24 Hours</t>
  </si>
  <si>
    <t>Abbotsford News Daily</t>
  </si>
  <si>
    <t>Campbel River Mirror</t>
  </si>
  <si>
    <t>Chilliwack Progress Daily</t>
  </si>
  <si>
    <t>Courtenay Comox Valley  Record Daily</t>
  </si>
  <si>
    <t>Cowichan Valley News Leader Daily</t>
  </si>
  <si>
    <t>Epoch Times (Vancouver)</t>
  </si>
  <si>
    <t>Kamloops This Week</t>
  </si>
  <si>
    <t>Kelowna Capital News</t>
  </si>
  <si>
    <t>Nanaimo News Bulletin</t>
  </si>
  <si>
    <t>Parksville Qualicum News Daily</t>
  </si>
  <si>
    <t>Pentiction Western News Daily</t>
  </si>
  <si>
    <t>Squamish Today</t>
  </si>
  <si>
    <t>Glacier</t>
  </si>
  <si>
    <t>Terace-Kitimat-Prince Rupert Northern Daily</t>
  </si>
  <si>
    <t>Langley Times Daily</t>
  </si>
  <si>
    <t>Maple Ridge Tri-City News Daily</t>
  </si>
  <si>
    <t>Surrey Leader Daily</t>
  </si>
  <si>
    <t>Metro Vancouver</t>
  </si>
  <si>
    <t>Vancouver 24 Hours</t>
  </si>
  <si>
    <t>White Rock Peace Arch Daily News</t>
  </si>
  <si>
    <t>Vernon Morning Star</t>
  </si>
  <si>
    <t>Victoria Daily News</t>
  </si>
  <si>
    <t>Whistler Today</t>
  </si>
  <si>
    <t>Ceased publishing:</t>
  </si>
  <si>
    <t>Quebec Media Matin</t>
  </si>
  <si>
    <t>syndicat canadien de la fonction publique</t>
  </si>
  <si>
    <t>2007-2008</t>
  </si>
  <si>
    <t>24 Heures Gatineau-Ottawa</t>
  </si>
  <si>
    <t>2006-2008</t>
  </si>
  <si>
    <t>Calgary Rush Hour*</t>
  </si>
  <si>
    <t>CanWest Media Works</t>
  </si>
  <si>
    <t>Edmonton Rush Hour*</t>
  </si>
  <si>
    <t>Ottawa Rush Hour*</t>
  </si>
  <si>
    <t>Total Circulation (paid and controlled)</t>
  </si>
  <si>
    <t>Notes:</t>
  </si>
  <si>
    <t>Canwest</t>
  </si>
  <si>
    <t>Continental Newspapers</t>
  </si>
  <si>
    <t>AB</t>
  </si>
  <si>
    <t>BC</t>
  </si>
  <si>
    <t>MB</t>
  </si>
  <si>
    <t>NB</t>
  </si>
  <si>
    <t>NS</t>
  </si>
  <si>
    <t>ON</t>
  </si>
  <si>
    <t>QC</t>
  </si>
  <si>
    <t>SK</t>
  </si>
  <si>
    <t>PE</t>
  </si>
  <si>
    <t>NL</t>
  </si>
  <si>
    <t>YT</t>
  </si>
  <si>
    <t>Prov.</t>
  </si>
  <si>
    <t>Newspapers Canada</t>
  </si>
  <si>
    <t xml:space="preserve">This report is prepared annually by Newspapers Canada. </t>
  </si>
  <si>
    <t xml:space="preserve">A daily newspaper for the purposes of this report is a paid or free publication containing general news, published four or more times per week. </t>
  </si>
  <si>
    <t>Every attempt is made to obtain audited circulation, however where that is not available, publisher claims are reported.</t>
  </si>
  <si>
    <t>Newspapers Canada does not endorse the listed circulation sources.  This report simply lists all data available from the noted sources.</t>
  </si>
  <si>
    <t>Circulation data is sourced from the following sources:</t>
  </si>
  <si>
    <t>1.  Audit Bureau of Circulations (ABC)</t>
  </si>
  <si>
    <t>2. Canadian Circulation Audits Board (CCAB)</t>
  </si>
  <si>
    <t>3. Canadian Media Circulation Audit (CMCA)</t>
  </si>
  <si>
    <t>4.  Publisher claims</t>
  </si>
  <si>
    <t>Note, there are significant differences between ABC and CCAB in terms of unpaid circulation.  There are also differences in the reporting periods for each audit firm.  Please consult the audit firms' individual websites for further information.</t>
  </si>
  <si>
    <t>For those dailies measured by ABC the total circulation averages of two six month Snapshot reports were utilized for the periods ending March 31st and September 30th to reflect a comparable 12-month period.</t>
  </si>
  <si>
    <t xml:space="preserve">CCAB currently provides total circulation averages based on a 12-month period ending December 31st. </t>
  </si>
  <si>
    <t>For more information please contact:</t>
  </si>
  <si>
    <t>Kelly Levson</t>
  </si>
  <si>
    <t>Director of Research</t>
  </si>
  <si>
    <t>klevson@newspaperscanada.ca</t>
  </si>
  <si>
    <t>2009 Daily Newspaper Circulation Report</t>
  </si>
  <si>
    <t>The 2009 report differs from previous years in that TOTAL circulation is listed, which may include paid and unpaid circulation for any given publication.  Previous reports were based on paid circulation only.</t>
  </si>
  <si>
    <t>The 2009 report also includes listings for all free distribution daily newspapers.</t>
  </si>
  <si>
    <t>Average Day</t>
  </si>
  <si>
    <t>Data from CMCA is based on audit reports throughout the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</si>
</sst>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_);_(* \(#,##0.00\);_(* &quot;-&quot;??_);_(@_)"/>
  </numFmts>
  <fonts count="22">
    <font>
      <sz val="11"/>
      <color theme="1"/>
      <name val="Calibri"/>
      <family val="2"/>
      <scheme val="minor"/>
    </font>
    <font>
      <sz val="11"/>
      <color theme="1"/>
      <name val="Arial"/>
      <family val="2"/>
    </font>
    <font>
      <sz val="12"/>
      <name val="Arial"/>
      <family val="2"/>
    </font>
    <font>
      <sz val="10"/>
      <name val="Arial"/>
      <family val="2"/>
    </font>
    <font>
      <sz val="12"/>
      <name val="GarmdITC Bk BT"/>
    </font>
    <font>
      <sz val="11"/>
      <color theme="1"/>
      <name val="GarmdITC Bk BT"/>
    </font>
    <font>
      <b/>
      <sz val="11"/>
      <color theme="1"/>
      <name val="Arial"/>
      <family val="2"/>
    </font>
    <font>
      <b/>
      <sz val="11"/>
      <color theme="1"/>
      <name val="GarmdITC Bk BT"/>
    </font>
    <font>
      <b/>
      <sz val="10"/>
      <color theme="1"/>
      <name val="Arial"/>
      <family val="2"/>
    </font>
    <font>
      <sz val="11"/>
      <color indexed="8"/>
      <name val="Calibri"/>
      <family val="2"/>
    </font>
    <font>
      <sz val="12"/>
      <name val="SWISS"/>
    </font>
    <font>
      <b/>
      <sz val="9"/>
      <color theme="1"/>
      <name val="Arial"/>
      <family val="2"/>
    </font>
    <font>
      <b/>
      <sz val="12"/>
      <color theme="1"/>
      <name val="Arial"/>
      <family val="2"/>
    </font>
    <font>
      <b/>
      <u/>
      <sz val="11"/>
      <color theme="1"/>
      <name val="Arial"/>
      <family val="2"/>
    </font>
    <font>
      <sz val="10"/>
      <color theme="1"/>
      <name val="Arial"/>
      <family val="2"/>
    </font>
    <font>
      <sz val="12"/>
      <color theme="1"/>
      <name val="Arial"/>
      <family val="2"/>
    </font>
    <font>
      <sz val="9"/>
      <color theme="1"/>
      <name val="Arial"/>
      <family val="2"/>
    </font>
    <font>
      <u/>
      <sz val="11"/>
      <color theme="1"/>
      <name val="Arial"/>
      <family val="2"/>
    </font>
    <font>
      <b/>
      <sz val="11"/>
      <color theme="1"/>
      <name val="Calibri"/>
      <family val="2"/>
      <scheme val="minor"/>
    </font>
    <font>
      <b/>
      <sz val="20"/>
      <color theme="1"/>
      <name val="Calibri"/>
      <family val="2"/>
      <scheme val="minor"/>
    </font>
    <font>
      <i/>
      <sz val="11"/>
      <color theme="1"/>
      <name val="Calibri"/>
      <family val="2"/>
      <scheme val="minor"/>
    </font>
    <font>
      <u/>
      <sz val="10.45"/>
      <color indexed="12"/>
      <name val="GarmdITC Bk BT"/>
    </font>
  </fonts>
  <fills count="4">
    <fill>
      <patternFill patternType="none"/>
    </fill>
    <fill>
      <patternFill patternType="gray125"/>
    </fill>
    <fill>
      <patternFill patternType="solid">
        <fgColor indexed="9"/>
        <bgColor indexed="8"/>
      </patternFill>
    </fill>
    <fill>
      <patternFill patternType="solid">
        <fgColor indexed="9"/>
      </patternFill>
    </fill>
  </fills>
  <borders count="1">
    <border>
      <left/>
      <right/>
      <top/>
      <bottom/>
      <diagonal/>
    </border>
  </borders>
  <cellStyleXfs count="9">
    <xf numFmtId="0" fontId="0" fillId="0" borderId="0"/>
    <xf numFmtId="0" fontId="4" fillId="2" borderId="0"/>
    <xf numFmtId="0" fontId="3" fillId="0" borderId="0"/>
    <xf numFmtId="165" fontId="9" fillId="0" borderId="0" applyFont="0" applyFill="0" applyBorder="0" applyAlignment="0" applyProtection="0"/>
    <xf numFmtId="0" fontId="3" fillId="0" borderId="0" applyNumberFormat="0" applyFont="0" applyFill="0" applyBorder="0" applyAlignment="0" applyProtection="0"/>
    <xf numFmtId="0" fontId="4" fillId="0" borderId="0"/>
    <xf numFmtId="0" fontId="10" fillId="3" borderId="0"/>
    <xf numFmtId="0" fontId="2" fillId="3" borderId="0"/>
    <xf numFmtId="0" fontId="21" fillId="0" borderId="0" applyNumberFormat="0" applyFill="0" applyBorder="0" applyAlignment="0" applyProtection="0">
      <alignment vertical="top"/>
      <protection locked="0"/>
    </xf>
  </cellStyleXfs>
  <cellXfs count="72">
    <xf numFmtId="0" fontId="0" fillId="0" borderId="0" xfId="0"/>
    <xf numFmtId="0" fontId="1" fillId="0" borderId="0" xfId="0" applyNumberFormat="1" applyFont="1" applyFill="1" applyBorder="1"/>
    <xf numFmtId="3" fontId="1" fillId="0" borderId="0" xfId="0" applyNumberFormat="1" applyFont="1" applyFill="1" applyBorder="1"/>
    <xf numFmtId="0" fontId="1" fillId="0" borderId="0" xfId="2" applyFont="1" applyFill="1" applyBorder="1" applyAlignment="1">
      <alignment horizontal="left"/>
    </xf>
    <xf numFmtId="3" fontId="1" fillId="0" borderId="0" xfId="2" applyNumberFormat="1" applyFont="1" applyFill="1" applyBorder="1" applyAlignment="1">
      <alignment horizontal="center"/>
    </xf>
    <xf numFmtId="0" fontId="1" fillId="0" borderId="0" xfId="2" applyFont="1" applyFill="1" applyBorder="1" applyAlignment="1">
      <alignment horizontal="center"/>
    </xf>
    <xf numFmtId="0" fontId="5" fillId="0" borderId="0" xfId="1" applyNumberFormat="1" applyFont="1" applyFill="1" applyBorder="1"/>
    <xf numFmtId="0" fontId="5" fillId="0" borderId="0" xfId="1" applyNumberFormat="1" applyFont="1" applyFill="1" applyBorder="1" applyAlignment="1">
      <alignment horizontal="center"/>
    </xf>
    <xf numFmtId="0" fontId="8" fillId="0" borderId="0" xfId="0" applyNumberFormat="1" applyFont="1" applyFill="1" applyBorder="1"/>
    <xf numFmtId="3" fontId="12" fillId="0" borderId="0" xfId="0" applyNumberFormat="1" applyFont="1" applyFill="1" applyBorder="1"/>
    <xf numFmtId="3" fontId="6" fillId="0" borderId="0" xfId="0" applyNumberFormat="1" applyFont="1" applyFill="1" applyBorder="1"/>
    <xf numFmtId="164" fontId="6" fillId="0" borderId="0" xfId="0" applyNumberFormat="1" applyFont="1" applyFill="1" applyBorder="1"/>
    <xf numFmtId="0" fontId="6" fillId="0" borderId="0" xfId="0" applyNumberFormat="1" applyFont="1" applyFill="1" applyBorder="1"/>
    <xf numFmtId="0" fontId="14" fillId="0" borderId="0" xfId="0" applyNumberFormat="1" applyFont="1" applyFill="1" applyBorder="1"/>
    <xf numFmtId="3" fontId="15" fillId="0" borderId="0" xfId="0" applyNumberFormat="1" applyFont="1" applyFill="1" applyBorder="1"/>
    <xf numFmtId="3" fontId="13" fillId="0" borderId="0" xfId="0" applyNumberFormat="1" applyFont="1" applyFill="1" applyBorder="1"/>
    <xf numFmtId="0" fontId="15" fillId="0" borderId="0" xfId="0" applyNumberFormat="1" applyFont="1" applyFill="1" applyBorder="1"/>
    <xf numFmtId="0" fontId="12" fillId="0" borderId="0" xfId="0" applyNumberFormat="1" applyFont="1" applyFill="1" applyBorder="1" applyAlignment="1">
      <alignment horizontal="center"/>
    </xf>
    <xf numFmtId="0" fontId="12" fillId="0" borderId="0" xfId="0" applyNumberFormat="1" applyFont="1" applyFill="1" applyBorder="1"/>
    <xf numFmtId="164" fontId="1" fillId="0" borderId="0" xfId="0" applyNumberFormat="1" applyFont="1" applyFill="1" applyBorder="1"/>
    <xf numFmtId="0" fontId="17" fillId="0" borderId="0" xfId="0" applyNumberFormat="1" applyFont="1" applyFill="1" applyBorder="1" applyAlignment="1">
      <alignment horizontal="center"/>
    </xf>
    <xf numFmtId="3" fontId="17" fillId="0" borderId="0" xfId="0" applyNumberFormat="1" applyFont="1" applyFill="1" applyBorder="1"/>
    <xf numFmtId="0" fontId="15" fillId="0" borderId="0" xfId="0" applyNumberFormat="1" applyFont="1" applyFill="1" applyBorder="1" applyAlignment="1">
      <alignment horizontal="center"/>
    </xf>
    <xf numFmtId="37" fontId="1"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6" fillId="0" borderId="0" xfId="0" applyNumberFormat="1" applyFont="1" applyFill="1" applyBorder="1" applyAlignment="1">
      <alignment horizontal="center"/>
    </xf>
    <xf numFmtId="37" fontId="6" fillId="0" borderId="0" xfId="0" applyNumberFormat="1" applyFont="1" applyFill="1" applyBorder="1" applyAlignment="1">
      <alignment horizontal="center"/>
    </xf>
    <xf numFmtId="0" fontId="6" fillId="0" borderId="0" xfId="0" applyNumberFormat="1" applyFont="1" applyFill="1" applyBorder="1" applyAlignment="1">
      <alignment horizontal="left"/>
    </xf>
    <xf numFmtId="37" fontId="1" fillId="0" borderId="0" xfId="0" applyNumberFormat="1" applyFont="1" applyFill="1" applyBorder="1"/>
    <xf numFmtId="0" fontId="1" fillId="0" borderId="0" xfId="0" applyNumberFormat="1" applyFont="1" applyFill="1" applyBorder="1" applyAlignment="1">
      <alignment horizontal="left"/>
    </xf>
    <xf numFmtId="0" fontId="17" fillId="0" borderId="0" xfId="0" applyNumberFormat="1" applyFont="1" applyFill="1" applyBorder="1"/>
    <xf numFmtId="37" fontId="17" fillId="0" borderId="0" xfId="0" applyNumberFormat="1" applyFont="1" applyFill="1" applyBorder="1"/>
    <xf numFmtId="0" fontId="5" fillId="0" borderId="0" xfId="1" applyNumberFormat="1" applyFont="1" applyFill="1" applyBorder="1" applyAlignment="1">
      <alignment horizontal="left"/>
    </xf>
    <xf numFmtId="37" fontId="5" fillId="0" borderId="0" xfId="1" applyNumberFormat="1" applyFont="1" applyFill="1" applyBorder="1"/>
    <xf numFmtId="37" fontId="5" fillId="0" borderId="0" xfId="1" applyNumberFormat="1" applyFont="1" applyFill="1" applyBorder="1" applyAlignment="1">
      <alignment horizontal="center"/>
    </xf>
    <xf numFmtId="0" fontId="1" fillId="0" borderId="0" xfId="1" applyNumberFormat="1" applyFont="1" applyFill="1" applyBorder="1" applyAlignment="1">
      <alignment horizontal="left"/>
    </xf>
    <xf numFmtId="37" fontId="1" fillId="0" borderId="0" xfId="1" applyNumberFormat="1" applyFont="1" applyFill="1" applyBorder="1" applyAlignment="1">
      <alignment horizontal="center"/>
    </xf>
    <xf numFmtId="0" fontId="7" fillId="0" borderId="0" xfId="1" applyNumberFormat="1" applyFont="1" applyFill="1" applyBorder="1"/>
    <xf numFmtId="37" fontId="6" fillId="0" borderId="0" xfId="0" applyNumberFormat="1" applyFont="1" applyFill="1" applyBorder="1"/>
    <xf numFmtId="0" fontId="6" fillId="0" borderId="0" xfId="1" applyNumberFormat="1" applyFont="1" applyFill="1" applyBorder="1" applyAlignment="1">
      <alignment horizontal="center"/>
    </xf>
    <xf numFmtId="0" fontId="6" fillId="0" borderId="0" xfId="1" applyNumberFormat="1" applyFont="1" applyFill="1" applyBorder="1" applyAlignment="1">
      <alignment horizontal="left"/>
    </xf>
    <xf numFmtId="37" fontId="6" fillId="0" borderId="0" xfId="1" applyNumberFormat="1" applyFont="1" applyFill="1" applyBorder="1"/>
    <xf numFmtId="37" fontId="6" fillId="0" borderId="0" xfId="1" applyNumberFormat="1" applyFont="1" applyFill="1" applyBorder="1" applyAlignment="1">
      <alignment horizontal="center"/>
    </xf>
    <xf numFmtId="0" fontId="14" fillId="0" borderId="0" xfId="0" applyNumberFormat="1" applyFont="1" applyFill="1" applyBorder="1" applyAlignment="1">
      <alignment horizontal="left"/>
    </xf>
    <xf numFmtId="0" fontId="6" fillId="0" borderId="0" xfId="0" applyNumberFormat="1" applyFont="1" applyFill="1" applyBorder="1" applyAlignment="1">
      <alignment wrapText="1"/>
    </xf>
    <xf numFmtId="0" fontId="1" fillId="0" borderId="0" xfId="0" applyNumberFormat="1" applyFont="1" applyFill="1" applyBorder="1" applyAlignment="1">
      <alignment wrapText="1"/>
    </xf>
    <xf numFmtId="0" fontId="1" fillId="0" borderId="0" xfId="0" applyNumberFormat="1" applyFont="1" applyFill="1" applyBorder="1" applyAlignment="1">
      <alignment horizontal="left" wrapText="1"/>
    </xf>
    <xf numFmtId="0" fontId="7" fillId="0" borderId="0" xfId="1" applyNumberFormat="1" applyFont="1" applyFill="1" applyBorder="1" applyAlignment="1">
      <alignment wrapText="1"/>
    </xf>
    <xf numFmtId="0" fontId="1" fillId="0" borderId="0" xfId="2" applyFont="1" applyFill="1" applyBorder="1" applyAlignment="1">
      <alignment wrapText="1"/>
    </xf>
    <xf numFmtId="0" fontId="6" fillId="0" borderId="0" xfId="1" applyNumberFormat="1" applyFont="1" applyFill="1" applyBorder="1" applyAlignment="1">
      <alignment wrapText="1"/>
    </xf>
    <xf numFmtId="16" fontId="8" fillId="0" borderId="0" xfId="0" applyNumberFormat="1" applyFont="1" applyFill="1" applyBorder="1" applyAlignment="1">
      <alignment wrapText="1"/>
    </xf>
    <xf numFmtId="16" fontId="14" fillId="0" borderId="0" xfId="0" applyNumberFormat="1" applyFont="1" applyFill="1" applyBorder="1" applyAlignment="1">
      <alignment wrapText="1"/>
    </xf>
    <xf numFmtId="0" fontId="15" fillId="0" borderId="0" xfId="0" applyNumberFormat="1" applyFont="1" applyFill="1" applyBorder="1" applyAlignment="1">
      <alignment wrapText="1"/>
    </xf>
    <xf numFmtId="0" fontId="16" fillId="0" borderId="0" xfId="0" applyNumberFormat="1" applyFont="1" applyFill="1" applyBorder="1" applyAlignment="1">
      <alignment horizontal="left" wrapText="1"/>
    </xf>
    <xf numFmtId="0" fontId="6" fillId="0" borderId="0" xfId="0" applyNumberFormat="1" applyFont="1" applyFill="1" applyBorder="1" applyAlignment="1">
      <alignment horizontal="left" wrapText="1"/>
    </xf>
    <xf numFmtId="37" fontId="17" fillId="0" borderId="0" xfId="0" applyNumberFormat="1" applyFont="1" applyFill="1" applyBorder="1" applyAlignment="1">
      <alignment horizontal="left" wrapText="1"/>
    </xf>
    <xf numFmtId="0" fontId="5" fillId="0" borderId="0" xfId="1" applyNumberFormat="1" applyFont="1" applyFill="1" applyBorder="1" applyAlignment="1">
      <alignment horizontal="left" wrapText="1"/>
    </xf>
    <xf numFmtId="0" fontId="1" fillId="0" borderId="0" xfId="2" applyFont="1" applyFill="1" applyBorder="1" applyAlignment="1">
      <alignment horizontal="left" wrapText="1"/>
    </xf>
    <xf numFmtId="0" fontId="6" fillId="0" borderId="0" xfId="1" applyNumberFormat="1" applyFont="1" applyFill="1" applyBorder="1" applyAlignment="1">
      <alignment horizontal="left" wrapText="1"/>
    </xf>
    <xf numFmtId="0" fontId="11" fillId="0" borderId="0" xfId="0" applyNumberFormat="1" applyFont="1" applyFill="1" applyBorder="1" applyAlignment="1">
      <alignment horizontal="left" wrapText="1"/>
    </xf>
    <xf numFmtId="0" fontId="8" fillId="0" borderId="0" xfId="0" applyNumberFormat="1" applyFont="1" applyFill="1" applyBorder="1" applyAlignment="1">
      <alignment horizontal="left"/>
    </xf>
    <xf numFmtId="0" fontId="19" fillId="0" borderId="0" xfId="0" applyFont="1" applyAlignment="1">
      <alignment wrapText="1"/>
    </xf>
    <xf numFmtId="0" fontId="0" fillId="0" borderId="0" xfId="0" applyAlignment="1">
      <alignment wrapText="1"/>
    </xf>
    <xf numFmtId="0" fontId="20" fillId="0" borderId="0" xfId="0" applyFont="1" applyAlignment="1">
      <alignment wrapText="1"/>
    </xf>
    <xf numFmtId="0" fontId="20" fillId="0" borderId="0" xfId="0" applyFont="1" applyAlignment="1">
      <alignment horizontal="left" wrapText="1" indent="2"/>
    </xf>
    <xf numFmtId="0" fontId="18" fillId="0" borderId="0" xfId="0" applyFont="1" applyAlignment="1">
      <alignment wrapText="1"/>
    </xf>
    <xf numFmtId="0" fontId="21" fillId="0" borderId="0" xfId="8" applyAlignment="1" applyProtection="1">
      <alignment wrapText="1"/>
    </xf>
    <xf numFmtId="0" fontId="6" fillId="0" borderId="0" xfId="0" applyNumberFormat="1" applyFont="1" applyFill="1" applyBorder="1" applyAlignment="1">
      <alignment horizontal="center" wrapText="1"/>
    </xf>
    <xf numFmtId="37" fontId="6" fillId="0" borderId="0" xfId="0" applyNumberFormat="1" applyFont="1" applyFill="1" applyBorder="1" applyAlignment="1">
      <alignment horizontal="center" wrapText="1"/>
    </xf>
    <xf numFmtId="3" fontId="6" fillId="0" borderId="0" xfId="0" applyNumberFormat="1" applyFont="1" applyFill="1" applyBorder="1" applyAlignment="1">
      <alignment horizontal="center" wrapText="1"/>
    </xf>
    <xf numFmtId="164" fontId="6" fillId="0" borderId="0" xfId="0" applyNumberFormat="1" applyFont="1" applyFill="1" applyBorder="1" applyAlignment="1">
      <alignment horizontal="center" wrapText="1"/>
    </xf>
    <xf numFmtId="0" fontId="1" fillId="0" borderId="0" xfId="0" applyNumberFormat="1" applyFont="1" applyFill="1" applyBorder="1" applyAlignment="1">
      <alignment horizontal="left" wrapText="1"/>
    </xf>
  </cellXfs>
  <cellStyles count="9">
    <cellStyle name="Comma 2" xfId="3"/>
    <cellStyle name="Hyperlink" xfId="8" builtinId="8"/>
    <cellStyle name="Normal" xfId="0" builtinId="0"/>
    <cellStyle name="Normal 2" xfId="1"/>
    <cellStyle name="Normal 3" xfId="4"/>
    <cellStyle name="Normal 4" xfId="2"/>
    <cellStyle name="Normal 5" xfId="5"/>
    <cellStyle name="Normal 6" xfId="6"/>
    <cellStyle name="Normal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Christine.Bajcar/Local%20Settings/Temporary%20Internet%20Files/Content.Outlook/0JF0OSA8/CARD%20Circ%20Backup%20File%20for%20CMDC%20Digest%202010-11%20WI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ership chart PMB"/>
      <sheetName val="Circ by City Size"/>
      <sheetName val="Totals &amp; HH Pen"/>
      <sheetName val="Circ by Group-Region-chart"/>
      <sheetName val="Sorted by Pop Group"/>
      <sheetName val="Sorted by Region"/>
      <sheetName val="Cost-Format 10-all"/>
      <sheetName val="Cost-Format from CARD"/>
      <sheetName val="Cost-Format 10-a vs 09"/>
      <sheetName val="09CNA Circ"/>
      <sheetName val="Year by year "/>
      <sheetName val="compare 09 vs 10 paper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levson@newspaperscanada.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10" sqref="A10"/>
    </sheetView>
  </sheetViews>
  <sheetFormatPr defaultRowHeight="15"/>
  <cols>
    <col min="1" max="1" width="126.28515625" style="62" customWidth="1"/>
  </cols>
  <sheetData>
    <row r="1" spans="1:1" ht="26.25">
      <c r="A1" s="61" t="s">
        <v>236</v>
      </c>
    </row>
    <row r="2" spans="1:1" ht="26.25">
      <c r="A2" s="61" t="s">
        <v>253</v>
      </c>
    </row>
    <row r="4" spans="1:1">
      <c r="A4" s="62" t="s">
        <v>237</v>
      </c>
    </row>
    <row r="5" spans="1:1" ht="30">
      <c r="A5" s="62" t="s">
        <v>238</v>
      </c>
    </row>
    <row r="7" spans="1:1">
      <c r="A7" s="62" t="s">
        <v>239</v>
      </c>
    </row>
    <row r="8" spans="1:1">
      <c r="A8" s="62" t="s">
        <v>240</v>
      </c>
    </row>
    <row r="9" spans="1:1" ht="30">
      <c r="A9" s="62" t="s">
        <v>254</v>
      </c>
    </row>
    <row r="10" spans="1:1">
      <c r="A10" s="62" t="s">
        <v>255</v>
      </c>
    </row>
    <row r="12" spans="1:1">
      <c r="A12" s="62" t="s">
        <v>241</v>
      </c>
    </row>
    <row r="13" spans="1:1">
      <c r="A13" s="63" t="s">
        <v>242</v>
      </c>
    </row>
    <row r="14" spans="1:1">
      <c r="A14" s="63" t="s">
        <v>243</v>
      </c>
    </row>
    <row r="15" spans="1:1">
      <c r="A15" s="63" t="s">
        <v>244</v>
      </c>
    </row>
    <row r="16" spans="1:1">
      <c r="A16" s="63" t="s">
        <v>245</v>
      </c>
    </row>
    <row r="18" spans="1:1" ht="30">
      <c r="A18" s="62" t="s">
        <v>246</v>
      </c>
    </row>
    <row r="19" spans="1:1" ht="30">
      <c r="A19" s="64" t="s">
        <v>247</v>
      </c>
    </row>
    <row r="20" spans="1:1">
      <c r="A20" s="64" t="s">
        <v>248</v>
      </c>
    </row>
    <row r="21" spans="1:1">
      <c r="A21" s="64" t="s">
        <v>257</v>
      </c>
    </row>
    <row r="23" spans="1:1">
      <c r="A23" s="65" t="s">
        <v>249</v>
      </c>
    </row>
    <row r="24" spans="1:1">
      <c r="A24" s="62" t="s">
        <v>250</v>
      </c>
    </row>
    <row r="25" spans="1:1">
      <c r="A25" s="62" t="s">
        <v>251</v>
      </c>
    </row>
    <row r="26" spans="1:1">
      <c r="A26" s="62" t="s">
        <v>236</v>
      </c>
    </row>
    <row r="27" spans="1:1">
      <c r="A27" s="66" t="s">
        <v>252</v>
      </c>
    </row>
  </sheetData>
  <hyperlinks>
    <hyperlink ref="A27" r:id="rId1"/>
  </hyperlinks>
  <pageMargins left="0.39370078740157483" right="7.874015748031496E-2" top="0.6692913385826772" bottom="0.55118110236220474" header="0.31496062992125984" footer="0.11811023622047245"/>
  <pageSetup orientation="landscape" horizontalDpi="4294967293" verticalDpi="0" r:id="rId2"/>
  <headerFooter scaleWithDoc="0">
    <oddFooter>&amp;L&amp;8Source:  Newspapers Canada April 2013
&amp;R&amp;10&amp;P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285"/>
  <sheetViews>
    <sheetView tabSelected="1" zoomScale="90" zoomScaleNormal="90" workbookViewId="0">
      <pane xSplit="4" ySplit="1" topLeftCell="E88" activePane="bottomRight" state="frozen"/>
      <selection pane="topRight" activeCell="E1" sqref="E1"/>
      <selection pane="bottomLeft" activeCell="A2" sqref="A2"/>
      <selection pane="bottomRight" activeCell="D151" sqref="D151"/>
    </sheetView>
  </sheetViews>
  <sheetFormatPr defaultColWidth="0" defaultRowHeight="15"/>
  <cols>
    <col min="1" max="1" width="36.42578125" style="52" customWidth="1"/>
    <col min="2" max="2" width="11.5703125" style="1" hidden="1" customWidth="1"/>
    <col min="3" max="3" width="13.140625" style="1" hidden="1" customWidth="1"/>
    <col min="4" max="4" width="6.42578125" style="43" bestFit="1" customWidth="1"/>
    <col min="5" max="5" width="35.5703125" style="53" customWidth="1"/>
    <col min="6" max="6" width="8.28515625" style="1" bestFit="1" customWidth="1"/>
    <col min="7" max="7" width="12.85546875" style="1" hidden="1" customWidth="1"/>
    <col min="8" max="8" width="11.7109375" style="13" bestFit="1" customWidth="1"/>
    <col min="9" max="9" width="7.28515625" style="13" bestFit="1" customWidth="1"/>
    <col min="10" max="10" width="15.42578125" style="16" hidden="1" customWidth="1"/>
    <col min="11" max="11" width="14.42578125" style="16" hidden="1" customWidth="1"/>
    <col min="12" max="14" width="12.28515625" style="16" hidden="1" customWidth="1"/>
    <col min="15" max="15" width="14.7109375" style="16" hidden="1" customWidth="1"/>
    <col min="16" max="16" width="15.7109375" style="16" hidden="1" customWidth="1"/>
    <col min="17" max="17" width="15.28515625" style="16" hidden="1" customWidth="1"/>
    <col min="18" max="18" width="11.28515625" style="16" hidden="1" customWidth="1"/>
    <col min="19" max="19" width="12.42578125" style="16" hidden="1" customWidth="1"/>
    <col min="20" max="20" width="11.7109375" style="16" hidden="1" customWidth="1"/>
    <col min="21" max="21" width="11.5703125" style="16" hidden="1" customWidth="1"/>
    <col min="22" max="22" width="10.28515625" style="16" hidden="1" customWidth="1"/>
    <col min="23" max="23" width="11.5703125" style="16" hidden="1" customWidth="1"/>
    <col min="24" max="24" width="11.7109375" style="16" hidden="1" customWidth="1"/>
    <col min="25" max="25" width="10.85546875" style="16" hidden="1" customWidth="1"/>
    <col min="26" max="26" width="21.42578125" style="16" hidden="1" customWidth="1"/>
    <col min="27" max="27" width="16" style="16" hidden="1" customWidth="1"/>
    <col min="28" max="29" width="10.140625" style="16" bestFit="1" customWidth="1"/>
    <col min="30" max="30" width="12.85546875" style="16" bestFit="1" customWidth="1"/>
    <col min="31" max="31" width="10.42578125" style="16" bestFit="1" customWidth="1"/>
    <col min="32" max="34" width="10.140625" style="16" bestFit="1" customWidth="1"/>
    <col min="35" max="35" width="11.28515625" style="22" bestFit="1" customWidth="1"/>
    <col min="36" max="36" width="10.140625" style="22" bestFit="1" customWidth="1"/>
    <col min="37" max="37" width="15.85546875" style="14" hidden="1" customWidth="1"/>
    <col min="38" max="38" width="15.140625" style="14" hidden="1" customWidth="1"/>
    <col min="39" max="39" width="16.85546875" style="1" hidden="1" customWidth="1"/>
    <col min="40" max="40" width="13.5703125" style="2" hidden="1" customWidth="1"/>
    <col min="41" max="41" width="10.28515625" style="2" hidden="1" customWidth="1"/>
    <col min="42" max="42" width="9.28515625" style="19" hidden="1" customWidth="1"/>
    <col min="43" max="43" width="1.7109375" style="19" hidden="1" customWidth="1"/>
    <col min="44" max="44" width="12" style="2" hidden="1" customWidth="1"/>
    <col min="45" max="45" width="10.5703125" style="1" hidden="1" customWidth="1"/>
    <col min="46" max="46" width="10.5703125" style="19" hidden="1" customWidth="1"/>
    <col min="47" max="47" width="10.5703125" style="1" hidden="1" customWidth="1"/>
    <col min="48" max="48" width="12" style="1" customWidth="1"/>
    <col min="49" max="80" width="10.5703125" style="1" customWidth="1"/>
    <col min="81" max="177" width="0" style="1" hidden="1" customWidth="1"/>
    <col min="178" max="257" width="0" style="1" hidden="1"/>
    <col min="258" max="258" width="38.85546875" style="1" customWidth="1"/>
    <col min="259" max="260" width="0" style="1" hidden="1" customWidth="1"/>
    <col min="261" max="261" width="16" style="1" customWidth="1"/>
    <col min="262" max="262" width="29.7109375" style="1" customWidth="1"/>
    <col min="263" max="263" width="14.28515625" style="1" customWidth="1"/>
    <col min="264" max="264" width="12.85546875" style="1" customWidth="1"/>
    <col min="265" max="265" width="14.140625" style="1" customWidth="1"/>
    <col min="266" max="266" width="15.42578125" style="1" customWidth="1"/>
    <col min="267" max="267" width="14.42578125" style="1" customWidth="1"/>
    <col min="268" max="270" width="12.28515625" style="1" customWidth="1"/>
    <col min="271" max="271" width="14.7109375" style="1" customWidth="1"/>
    <col min="272" max="272" width="15.7109375" style="1" customWidth="1"/>
    <col min="273" max="273" width="15.28515625" style="1" customWidth="1"/>
    <col min="274" max="274" width="11.28515625" style="1" customWidth="1"/>
    <col min="275" max="275" width="12.42578125" style="1" customWidth="1"/>
    <col min="276" max="276" width="11.7109375" style="1" customWidth="1"/>
    <col min="277" max="277" width="11.5703125" style="1" customWidth="1"/>
    <col min="278" max="278" width="10.28515625" style="1" customWidth="1"/>
    <col min="279" max="279" width="11.5703125" style="1" customWidth="1"/>
    <col min="280" max="280" width="11.7109375" style="1" customWidth="1"/>
    <col min="281" max="281" width="10.85546875" style="1" customWidth="1"/>
    <col min="282" max="282" width="21.42578125" style="1" bestFit="1" customWidth="1"/>
    <col min="283" max="283" width="16" style="1" bestFit="1" customWidth="1"/>
    <col min="284" max="284" width="15.7109375" style="1" customWidth="1"/>
    <col min="285" max="285" width="15.28515625" style="1" customWidth="1"/>
    <col min="286" max="286" width="13.7109375" style="1" customWidth="1"/>
    <col min="287" max="287" width="14.42578125" style="1" customWidth="1"/>
    <col min="288" max="288" width="14.28515625" style="1" customWidth="1"/>
    <col min="289" max="289" width="14.7109375" style="1" customWidth="1"/>
    <col min="290" max="290" width="14.140625" style="1" customWidth="1"/>
    <col min="291" max="291" width="14.85546875" style="1" customWidth="1"/>
    <col min="292" max="292" width="15.7109375" style="1" customWidth="1"/>
    <col min="293" max="294" width="0" style="1" hidden="1" customWidth="1"/>
    <col min="295" max="295" width="13.7109375" style="1" customWidth="1"/>
    <col min="296" max="303" width="0" style="1" hidden="1" customWidth="1"/>
    <col min="304" max="304" width="12" style="1" customWidth="1"/>
    <col min="305" max="336" width="10.5703125" style="1" customWidth="1"/>
    <col min="337" max="433" width="0" style="1" hidden="1" customWidth="1"/>
    <col min="434" max="513" width="0" style="1" hidden="1"/>
    <col min="514" max="514" width="38.85546875" style="1" customWidth="1"/>
    <col min="515" max="516" width="0" style="1" hidden="1" customWidth="1"/>
    <col min="517" max="517" width="16" style="1" customWidth="1"/>
    <col min="518" max="518" width="29.7109375" style="1" customWidth="1"/>
    <col min="519" max="519" width="14.28515625" style="1" customWidth="1"/>
    <col min="520" max="520" width="12.85546875" style="1" customWidth="1"/>
    <col min="521" max="521" width="14.140625" style="1" customWidth="1"/>
    <col min="522" max="522" width="15.42578125" style="1" customWidth="1"/>
    <col min="523" max="523" width="14.42578125" style="1" customWidth="1"/>
    <col min="524" max="526" width="12.28515625" style="1" customWidth="1"/>
    <col min="527" max="527" width="14.7109375" style="1" customWidth="1"/>
    <col min="528" max="528" width="15.7109375" style="1" customWidth="1"/>
    <col min="529" max="529" width="15.28515625" style="1" customWidth="1"/>
    <col min="530" max="530" width="11.28515625" style="1" customWidth="1"/>
    <col min="531" max="531" width="12.42578125" style="1" customWidth="1"/>
    <col min="532" max="532" width="11.7109375" style="1" customWidth="1"/>
    <col min="533" max="533" width="11.5703125" style="1" customWidth="1"/>
    <col min="534" max="534" width="10.28515625" style="1" customWidth="1"/>
    <col min="535" max="535" width="11.5703125" style="1" customWidth="1"/>
    <col min="536" max="536" width="11.7109375" style="1" customWidth="1"/>
    <col min="537" max="537" width="10.85546875" style="1" customWidth="1"/>
    <col min="538" max="538" width="21.42578125" style="1" bestFit="1" customWidth="1"/>
    <col min="539" max="539" width="16" style="1" bestFit="1" customWidth="1"/>
    <col min="540" max="540" width="15.7109375" style="1" customWidth="1"/>
    <col min="541" max="541" width="15.28515625" style="1" customWidth="1"/>
    <col min="542" max="542" width="13.7109375" style="1" customWidth="1"/>
    <col min="543" max="543" width="14.42578125" style="1" customWidth="1"/>
    <col min="544" max="544" width="14.28515625" style="1" customWidth="1"/>
    <col min="545" max="545" width="14.7109375" style="1" customWidth="1"/>
    <col min="546" max="546" width="14.140625" style="1" customWidth="1"/>
    <col min="547" max="547" width="14.85546875" style="1" customWidth="1"/>
    <col min="548" max="548" width="15.7109375" style="1" customWidth="1"/>
    <col min="549" max="550" width="0" style="1" hidden="1" customWidth="1"/>
    <col min="551" max="551" width="13.7109375" style="1" customWidth="1"/>
    <col min="552" max="559" width="0" style="1" hidden="1" customWidth="1"/>
    <col min="560" max="560" width="12" style="1" customWidth="1"/>
    <col min="561" max="592" width="10.5703125" style="1" customWidth="1"/>
    <col min="593" max="689" width="0" style="1" hidden="1" customWidth="1"/>
    <col min="690" max="769" width="0" style="1" hidden="1"/>
    <col min="770" max="770" width="38.85546875" style="1" customWidth="1"/>
    <col min="771" max="772" width="0" style="1" hidden="1" customWidth="1"/>
    <col min="773" max="773" width="16" style="1" customWidth="1"/>
    <col min="774" max="774" width="29.7109375" style="1" customWidth="1"/>
    <col min="775" max="775" width="14.28515625" style="1" customWidth="1"/>
    <col min="776" max="776" width="12.85546875" style="1" customWidth="1"/>
    <col min="777" max="777" width="14.140625" style="1" customWidth="1"/>
    <col min="778" max="778" width="15.42578125" style="1" customWidth="1"/>
    <col min="779" max="779" width="14.42578125" style="1" customWidth="1"/>
    <col min="780" max="782" width="12.28515625" style="1" customWidth="1"/>
    <col min="783" max="783" width="14.7109375" style="1" customWidth="1"/>
    <col min="784" max="784" width="15.7109375" style="1" customWidth="1"/>
    <col min="785" max="785" width="15.28515625" style="1" customWidth="1"/>
    <col min="786" max="786" width="11.28515625" style="1" customWidth="1"/>
    <col min="787" max="787" width="12.42578125" style="1" customWidth="1"/>
    <col min="788" max="788" width="11.7109375" style="1" customWidth="1"/>
    <col min="789" max="789" width="11.5703125" style="1" customWidth="1"/>
    <col min="790" max="790" width="10.28515625" style="1" customWidth="1"/>
    <col min="791" max="791" width="11.5703125" style="1" customWidth="1"/>
    <col min="792" max="792" width="11.7109375" style="1" customWidth="1"/>
    <col min="793" max="793" width="10.85546875" style="1" customWidth="1"/>
    <col min="794" max="794" width="21.42578125" style="1" bestFit="1" customWidth="1"/>
    <col min="795" max="795" width="16" style="1" bestFit="1" customWidth="1"/>
    <col min="796" max="796" width="15.7109375" style="1" customWidth="1"/>
    <col min="797" max="797" width="15.28515625" style="1" customWidth="1"/>
    <col min="798" max="798" width="13.7109375" style="1" customWidth="1"/>
    <col min="799" max="799" width="14.42578125" style="1" customWidth="1"/>
    <col min="800" max="800" width="14.28515625" style="1" customWidth="1"/>
    <col min="801" max="801" width="14.7109375" style="1" customWidth="1"/>
    <col min="802" max="802" width="14.140625" style="1" customWidth="1"/>
    <col min="803" max="803" width="14.85546875" style="1" customWidth="1"/>
    <col min="804" max="804" width="15.7109375" style="1" customWidth="1"/>
    <col min="805" max="806" width="0" style="1" hidden="1" customWidth="1"/>
    <col min="807" max="807" width="13.7109375" style="1" customWidth="1"/>
    <col min="808" max="815" width="0" style="1" hidden="1" customWidth="1"/>
    <col min="816" max="816" width="12" style="1" customWidth="1"/>
    <col min="817" max="848" width="10.5703125" style="1" customWidth="1"/>
    <col min="849" max="945" width="0" style="1" hidden="1" customWidth="1"/>
    <col min="946" max="1025" width="0" style="1" hidden="1"/>
    <col min="1026" max="1026" width="38.85546875" style="1" customWidth="1"/>
    <col min="1027" max="1028" width="0" style="1" hidden="1" customWidth="1"/>
    <col min="1029" max="1029" width="16" style="1" customWidth="1"/>
    <col min="1030" max="1030" width="29.7109375" style="1" customWidth="1"/>
    <col min="1031" max="1031" width="14.28515625" style="1" customWidth="1"/>
    <col min="1032" max="1032" width="12.85546875" style="1" customWidth="1"/>
    <col min="1033" max="1033" width="14.140625" style="1" customWidth="1"/>
    <col min="1034" max="1034" width="15.42578125" style="1" customWidth="1"/>
    <col min="1035" max="1035" width="14.42578125" style="1" customWidth="1"/>
    <col min="1036" max="1038" width="12.28515625" style="1" customWidth="1"/>
    <col min="1039" max="1039" width="14.7109375" style="1" customWidth="1"/>
    <col min="1040" max="1040" width="15.7109375" style="1" customWidth="1"/>
    <col min="1041" max="1041" width="15.28515625" style="1" customWidth="1"/>
    <col min="1042" max="1042" width="11.28515625" style="1" customWidth="1"/>
    <col min="1043" max="1043" width="12.42578125" style="1" customWidth="1"/>
    <col min="1044" max="1044" width="11.7109375" style="1" customWidth="1"/>
    <col min="1045" max="1045" width="11.5703125" style="1" customWidth="1"/>
    <col min="1046" max="1046" width="10.28515625" style="1" customWidth="1"/>
    <col min="1047" max="1047" width="11.5703125" style="1" customWidth="1"/>
    <col min="1048" max="1048" width="11.7109375" style="1" customWidth="1"/>
    <col min="1049" max="1049" width="10.85546875" style="1" customWidth="1"/>
    <col min="1050" max="1050" width="21.42578125" style="1" bestFit="1" customWidth="1"/>
    <col min="1051" max="1051" width="16" style="1" bestFit="1" customWidth="1"/>
    <col min="1052" max="1052" width="15.7109375" style="1" customWidth="1"/>
    <col min="1053" max="1053" width="15.28515625" style="1" customWidth="1"/>
    <col min="1054" max="1054" width="13.7109375" style="1" customWidth="1"/>
    <col min="1055" max="1055" width="14.42578125" style="1" customWidth="1"/>
    <col min="1056" max="1056" width="14.28515625" style="1" customWidth="1"/>
    <col min="1057" max="1057" width="14.7109375" style="1" customWidth="1"/>
    <col min="1058" max="1058" width="14.140625" style="1" customWidth="1"/>
    <col min="1059" max="1059" width="14.85546875" style="1" customWidth="1"/>
    <col min="1060" max="1060" width="15.7109375" style="1" customWidth="1"/>
    <col min="1061" max="1062" width="0" style="1" hidden="1" customWidth="1"/>
    <col min="1063" max="1063" width="13.7109375" style="1" customWidth="1"/>
    <col min="1064" max="1071" width="0" style="1" hidden="1" customWidth="1"/>
    <col min="1072" max="1072" width="12" style="1" customWidth="1"/>
    <col min="1073" max="1104" width="10.5703125" style="1" customWidth="1"/>
    <col min="1105" max="1201" width="0" style="1" hidden="1" customWidth="1"/>
    <col min="1202" max="1281" width="0" style="1" hidden="1"/>
    <col min="1282" max="1282" width="38.85546875" style="1" customWidth="1"/>
    <col min="1283" max="1284" width="0" style="1" hidden="1" customWidth="1"/>
    <col min="1285" max="1285" width="16" style="1" customWidth="1"/>
    <col min="1286" max="1286" width="29.7109375" style="1" customWidth="1"/>
    <col min="1287" max="1287" width="14.28515625" style="1" customWidth="1"/>
    <col min="1288" max="1288" width="12.85546875" style="1" customWidth="1"/>
    <col min="1289" max="1289" width="14.140625" style="1" customWidth="1"/>
    <col min="1290" max="1290" width="15.42578125" style="1" customWidth="1"/>
    <col min="1291" max="1291" width="14.42578125" style="1" customWidth="1"/>
    <col min="1292" max="1294" width="12.28515625" style="1" customWidth="1"/>
    <col min="1295" max="1295" width="14.7109375" style="1" customWidth="1"/>
    <col min="1296" max="1296" width="15.7109375" style="1" customWidth="1"/>
    <col min="1297" max="1297" width="15.28515625" style="1" customWidth="1"/>
    <col min="1298" max="1298" width="11.28515625" style="1" customWidth="1"/>
    <col min="1299" max="1299" width="12.42578125" style="1" customWidth="1"/>
    <col min="1300" max="1300" width="11.7109375" style="1" customWidth="1"/>
    <col min="1301" max="1301" width="11.5703125" style="1" customWidth="1"/>
    <col min="1302" max="1302" width="10.28515625" style="1" customWidth="1"/>
    <col min="1303" max="1303" width="11.5703125" style="1" customWidth="1"/>
    <col min="1304" max="1304" width="11.7109375" style="1" customWidth="1"/>
    <col min="1305" max="1305" width="10.85546875" style="1" customWidth="1"/>
    <col min="1306" max="1306" width="21.42578125" style="1" bestFit="1" customWidth="1"/>
    <col min="1307" max="1307" width="16" style="1" bestFit="1" customWidth="1"/>
    <col min="1308" max="1308" width="15.7109375" style="1" customWidth="1"/>
    <col min="1309" max="1309" width="15.28515625" style="1" customWidth="1"/>
    <col min="1310" max="1310" width="13.7109375" style="1" customWidth="1"/>
    <col min="1311" max="1311" width="14.42578125" style="1" customWidth="1"/>
    <col min="1312" max="1312" width="14.28515625" style="1" customWidth="1"/>
    <col min="1313" max="1313" width="14.7109375" style="1" customWidth="1"/>
    <col min="1314" max="1314" width="14.140625" style="1" customWidth="1"/>
    <col min="1315" max="1315" width="14.85546875" style="1" customWidth="1"/>
    <col min="1316" max="1316" width="15.7109375" style="1" customWidth="1"/>
    <col min="1317" max="1318" width="0" style="1" hidden="1" customWidth="1"/>
    <col min="1319" max="1319" width="13.7109375" style="1" customWidth="1"/>
    <col min="1320" max="1327" width="0" style="1" hidden="1" customWidth="1"/>
    <col min="1328" max="1328" width="12" style="1" customWidth="1"/>
    <col min="1329" max="1360" width="10.5703125" style="1" customWidth="1"/>
    <col min="1361" max="1457" width="0" style="1" hidden="1" customWidth="1"/>
    <col min="1458" max="1537" width="0" style="1" hidden="1"/>
    <col min="1538" max="1538" width="38.85546875" style="1" customWidth="1"/>
    <col min="1539" max="1540" width="0" style="1" hidden="1" customWidth="1"/>
    <col min="1541" max="1541" width="16" style="1" customWidth="1"/>
    <col min="1542" max="1542" width="29.7109375" style="1" customWidth="1"/>
    <col min="1543" max="1543" width="14.28515625" style="1" customWidth="1"/>
    <col min="1544" max="1544" width="12.85546875" style="1" customWidth="1"/>
    <col min="1545" max="1545" width="14.140625" style="1" customWidth="1"/>
    <col min="1546" max="1546" width="15.42578125" style="1" customWidth="1"/>
    <col min="1547" max="1547" width="14.42578125" style="1" customWidth="1"/>
    <col min="1548" max="1550" width="12.28515625" style="1" customWidth="1"/>
    <col min="1551" max="1551" width="14.7109375" style="1" customWidth="1"/>
    <col min="1552" max="1552" width="15.7109375" style="1" customWidth="1"/>
    <col min="1553" max="1553" width="15.28515625" style="1" customWidth="1"/>
    <col min="1554" max="1554" width="11.28515625" style="1" customWidth="1"/>
    <col min="1555" max="1555" width="12.42578125" style="1" customWidth="1"/>
    <col min="1556" max="1556" width="11.7109375" style="1" customWidth="1"/>
    <col min="1557" max="1557" width="11.5703125" style="1" customWidth="1"/>
    <col min="1558" max="1558" width="10.28515625" style="1" customWidth="1"/>
    <col min="1559" max="1559" width="11.5703125" style="1" customWidth="1"/>
    <col min="1560" max="1560" width="11.7109375" style="1" customWidth="1"/>
    <col min="1561" max="1561" width="10.85546875" style="1" customWidth="1"/>
    <col min="1562" max="1562" width="21.42578125" style="1" bestFit="1" customWidth="1"/>
    <col min="1563" max="1563" width="16" style="1" bestFit="1" customWidth="1"/>
    <col min="1564" max="1564" width="15.7109375" style="1" customWidth="1"/>
    <col min="1565" max="1565" width="15.28515625" style="1" customWidth="1"/>
    <col min="1566" max="1566" width="13.7109375" style="1" customWidth="1"/>
    <col min="1567" max="1567" width="14.42578125" style="1" customWidth="1"/>
    <col min="1568" max="1568" width="14.28515625" style="1" customWidth="1"/>
    <col min="1569" max="1569" width="14.7109375" style="1" customWidth="1"/>
    <col min="1570" max="1570" width="14.140625" style="1" customWidth="1"/>
    <col min="1571" max="1571" width="14.85546875" style="1" customWidth="1"/>
    <col min="1572" max="1572" width="15.7109375" style="1" customWidth="1"/>
    <col min="1573" max="1574" width="0" style="1" hidden="1" customWidth="1"/>
    <col min="1575" max="1575" width="13.7109375" style="1" customWidth="1"/>
    <col min="1576" max="1583" width="0" style="1" hidden="1" customWidth="1"/>
    <col min="1584" max="1584" width="12" style="1" customWidth="1"/>
    <col min="1585" max="1616" width="10.5703125" style="1" customWidth="1"/>
    <col min="1617" max="1713" width="0" style="1" hidden="1" customWidth="1"/>
    <col min="1714" max="1793" width="0" style="1" hidden="1"/>
    <col min="1794" max="1794" width="38.85546875" style="1" customWidth="1"/>
    <col min="1795" max="1796" width="0" style="1" hidden="1" customWidth="1"/>
    <col min="1797" max="1797" width="16" style="1" customWidth="1"/>
    <col min="1798" max="1798" width="29.7109375" style="1" customWidth="1"/>
    <col min="1799" max="1799" width="14.28515625" style="1" customWidth="1"/>
    <col min="1800" max="1800" width="12.85546875" style="1" customWidth="1"/>
    <col min="1801" max="1801" width="14.140625" style="1" customWidth="1"/>
    <col min="1802" max="1802" width="15.42578125" style="1" customWidth="1"/>
    <col min="1803" max="1803" width="14.42578125" style="1" customWidth="1"/>
    <col min="1804" max="1806" width="12.28515625" style="1" customWidth="1"/>
    <col min="1807" max="1807" width="14.7109375" style="1" customWidth="1"/>
    <col min="1808" max="1808" width="15.7109375" style="1" customWidth="1"/>
    <col min="1809" max="1809" width="15.28515625" style="1" customWidth="1"/>
    <col min="1810" max="1810" width="11.28515625" style="1" customWidth="1"/>
    <col min="1811" max="1811" width="12.42578125" style="1" customWidth="1"/>
    <col min="1812" max="1812" width="11.7109375" style="1" customWidth="1"/>
    <col min="1813" max="1813" width="11.5703125" style="1" customWidth="1"/>
    <col min="1814" max="1814" width="10.28515625" style="1" customWidth="1"/>
    <col min="1815" max="1815" width="11.5703125" style="1" customWidth="1"/>
    <col min="1816" max="1816" width="11.7109375" style="1" customWidth="1"/>
    <col min="1817" max="1817" width="10.85546875" style="1" customWidth="1"/>
    <col min="1818" max="1818" width="21.42578125" style="1" bestFit="1" customWidth="1"/>
    <col min="1819" max="1819" width="16" style="1" bestFit="1" customWidth="1"/>
    <col min="1820" max="1820" width="15.7109375" style="1" customWidth="1"/>
    <col min="1821" max="1821" width="15.28515625" style="1" customWidth="1"/>
    <col min="1822" max="1822" width="13.7109375" style="1" customWidth="1"/>
    <col min="1823" max="1823" width="14.42578125" style="1" customWidth="1"/>
    <col min="1824" max="1824" width="14.28515625" style="1" customWidth="1"/>
    <col min="1825" max="1825" width="14.7109375" style="1" customWidth="1"/>
    <col min="1826" max="1826" width="14.140625" style="1" customWidth="1"/>
    <col min="1827" max="1827" width="14.85546875" style="1" customWidth="1"/>
    <col min="1828" max="1828" width="15.7109375" style="1" customWidth="1"/>
    <col min="1829" max="1830" width="0" style="1" hidden="1" customWidth="1"/>
    <col min="1831" max="1831" width="13.7109375" style="1" customWidth="1"/>
    <col min="1832" max="1839" width="0" style="1" hidden="1" customWidth="1"/>
    <col min="1840" max="1840" width="12" style="1" customWidth="1"/>
    <col min="1841" max="1872" width="10.5703125" style="1" customWidth="1"/>
    <col min="1873" max="1969" width="0" style="1" hidden="1" customWidth="1"/>
    <col min="1970" max="2049" width="0" style="1" hidden="1"/>
    <col min="2050" max="2050" width="38.85546875" style="1" customWidth="1"/>
    <col min="2051" max="2052" width="0" style="1" hidden="1" customWidth="1"/>
    <col min="2053" max="2053" width="16" style="1" customWidth="1"/>
    <col min="2054" max="2054" width="29.7109375" style="1" customWidth="1"/>
    <col min="2055" max="2055" width="14.28515625" style="1" customWidth="1"/>
    <col min="2056" max="2056" width="12.85546875" style="1" customWidth="1"/>
    <col min="2057" max="2057" width="14.140625" style="1" customWidth="1"/>
    <col min="2058" max="2058" width="15.42578125" style="1" customWidth="1"/>
    <col min="2059" max="2059" width="14.42578125" style="1" customWidth="1"/>
    <col min="2060" max="2062" width="12.28515625" style="1" customWidth="1"/>
    <col min="2063" max="2063" width="14.7109375" style="1" customWidth="1"/>
    <col min="2064" max="2064" width="15.7109375" style="1" customWidth="1"/>
    <col min="2065" max="2065" width="15.28515625" style="1" customWidth="1"/>
    <col min="2066" max="2066" width="11.28515625" style="1" customWidth="1"/>
    <col min="2067" max="2067" width="12.42578125" style="1" customWidth="1"/>
    <col min="2068" max="2068" width="11.7109375" style="1" customWidth="1"/>
    <col min="2069" max="2069" width="11.5703125" style="1" customWidth="1"/>
    <col min="2070" max="2070" width="10.28515625" style="1" customWidth="1"/>
    <col min="2071" max="2071" width="11.5703125" style="1" customWidth="1"/>
    <col min="2072" max="2072" width="11.7109375" style="1" customWidth="1"/>
    <col min="2073" max="2073" width="10.85546875" style="1" customWidth="1"/>
    <col min="2074" max="2074" width="21.42578125" style="1" bestFit="1" customWidth="1"/>
    <col min="2075" max="2075" width="16" style="1" bestFit="1" customWidth="1"/>
    <col min="2076" max="2076" width="15.7109375" style="1" customWidth="1"/>
    <col min="2077" max="2077" width="15.28515625" style="1" customWidth="1"/>
    <col min="2078" max="2078" width="13.7109375" style="1" customWidth="1"/>
    <col min="2079" max="2079" width="14.42578125" style="1" customWidth="1"/>
    <col min="2080" max="2080" width="14.28515625" style="1" customWidth="1"/>
    <col min="2081" max="2081" width="14.7109375" style="1" customWidth="1"/>
    <col min="2082" max="2082" width="14.140625" style="1" customWidth="1"/>
    <col min="2083" max="2083" width="14.85546875" style="1" customWidth="1"/>
    <col min="2084" max="2084" width="15.7109375" style="1" customWidth="1"/>
    <col min="2085" max="2086" width="0" style="1" hidden="1" customWidth="1"/>
    <col min="2087" max="2087" width="13.7109375" style="1" customWidth="1"/>
    <col min="2088" max="2095" width="0" style="1" hidden="1" customWidth="1"/>
    <col min="2096" max="2096" width="12" style="1" customWidth="1"/>
    <col min="2097" max="2128" width="10.5703125" style="1" customWidth="1"/>
    <col min="2129" max="2225" width="0" style="1" hidden="1" customWidth="1"/>
    <col min="2226" max="2305" width="0" style="1" hidden="1"/>
    <col min="2306" max="2306" width="38.85546875" style="1" customWidth="1"/>
    <col min="2307" max="2308" width="0" style="1" hidden="1" customWidth="1"/>
    <col min="2309" max="2309" width="16" style="1" customWidth="1"/>
    <col min="2310" max="2310" width="29.7109375" style="1" customWidth="1"/>
    <col min="2311" max="2311" width="14.28515625" style="1" customWidth="1"/>
    <col min="2312" max="2312" width="12.85546875" style="1" customWidth="1"/>
    <col min="2313" max="2313" width="14.140625" style="1" customWidth="1"/>
    <col min="2314" max="2314" width="15.42578125" style="1" customWidth="1"/>
    <col min="2315" max="2315" width="14.42578125" style="1" customWidth="1"/>
    <col min="2316" max="2318" width="12.28515625" style="1" customWidth="1"/>
    <col min="2319" max="2319" width="14.7109375" style="1" customWidth="1"/>
    <col min="2320" max="2320" width="15.7109375" style="1" customWidth="1"/>
    <col min="2321" max="2321" width="15.28515625" style="1" customWidth="1"/>
    <col min="2322" max="2322" width="11.28515625" style="1" customWidth="1"/>
    <col min="2323" max="2323" width="12.42578125" style="1" customWidth="1"/>
    <col min="2324" max="2324" width="11.7109375" style="1" customWidth="1"/>
    <col min="2325" max="2325" width="11.5703125" style="1" customWidth="1"/>
    <col min="2326" max="2326" width="10.28515625" style="1" customWidth="1"/>
    <col min="2327" max="2327" width="11.5703125" style="1" customWidth="1"/>
    <col min="2328" max="2328" width="11.7109375" style="1" customWidth="1"/>
    <col min="2329" max="2329" width="10.85546875" style="1" customWidth="1"/>
    <col min="2330" max="2330" width="21.42578125" style="1" bestFit="1" customWidth="1"/>
    <col min="2331" max="2331" width="16" style="1" bestFit="1" customWidth="1"/>
    <col min="2332" max="2332" width="15.7109375" style="1" customWidth="1"/>
    <col min="2333" max="2333" width="15.28515625" style="1" customWidth="1"/>
    <col min="2334" max="2334" width="13.7109375" style="1" customWidth="1"/>
    <col min="2335" max="2335" width="14.42578125" style="1" customWidth="1"/>
    <col min="2336" max="2336" width="14.28515625" style="1" customWidth="1"/>
    <col min="2337" max="2337" width="14.7109375" style="1" customWidth="1"/>
    <col min="2338" max="2338" width="14.140625" style="1" customWidth="1"/>
    <col min="2339" max="2339" width="14.85546875" style="1" customWidth="1"/>
    <col min="2340" max="2340" width="15.7109375" style="1" customWidth="1"/>
    <col min="2341" max="2342" width="0" style="1" hidden="1" customWidth="1"/>
    <col min="2343" max="2343" width="13.7109375" style="1" customWidth="1"/>
    <col min="2344" max="2351" width="0" style="1" hidden="1" customWidth="1"/>
    <col min="2352" max="2352" width="12" style="1" customWidth="1"/>
    <col min="2353" max="2384" width="10.5703125" style="1" customWidth="1"/>
    <col min="2385" max="2481" width="0" style="1" hidden="1" customWidth="1"/>
    <col min="2482" max="2561" width="0" style="1" hidden="1"/>
    <col min="2562" max="2562" width="38.85546875" style="1" customWidth="1"/>
    <col min="2563" max="2564" width="0" style="1" hidden="1" customWidth="1"/>
    <col min="2565" max="2565" width="16" style="1" customWidth="1"/>
    <col min="2566" max="2566" width="29.7109375" style="1" customWidth="1"/>
    <col min="2567" max="2567" width="14.28515625" style="1" customWidth="1"/>
    <col min="2568" max="2568" width="12.85546875" style="1" customWidth="1"/>
    <col min="2569" max="2569" width="14.140625" style="1" customWidth="1"/>
    <col min="2570" max="2570" width="15.42578125" style="1" customWidth="1"/>
    <col min="2571" max="2571" width="14.42578125" style="1" customWidth="1"/>
    <col min="2572" max="2574" width="12.28515625" style="1" customWidth="1"/>
    <col min="2575" max="2575" width="14.7109375" style="1" customWidth="1"/>
    <col min="2576" max="2576" width="15.7109375" style="1" customWidth="1"/>
    <col min="2577" max="2577" width="15.28515625" style="1" customWidth="1"/>
    <col min="2578" max="2578" width="11.28515625" style="1" customWidth="1"/>
    <col min="2579" max="2579" width="12.42578125" style="1" customWidth="1"/>
    <col min="2580" max="2580" width="11.7109375" style="1" customWidth="1"/>
    <col min="2581" max="2581" width="11.5703125" style="1" customWidth="1"/>
    <col min="2582" max="2582" width="10.28515625" style="1" customWidth="1"/>
    <col min="2583" max="2583" width="11.5703125" style="1" customWidth="1"/>
    <col min="2584" max="2584" width="11.7109375" style="1" customWidth="1"/>
    <col min="2585" max="2585" width="10.85546875" style="1" customWidth="1"/>
    <col min="2586" max="2586" width="21.42578125" style="1" bestFit="1" customWidth="1"/>
    <col min="2587" max="2587" width="16" style="1" bestFit="1" customWidth="1"/>
    <col min="2588" max="2588" width="15.7109375" style="1" customWidth="1"/>
    <col min="2589" max="2589" width="15.28515625" style="1" customWidth="1"/>
    <col min="2590" max="2590" width="13.7109375" style="1" customWidth="1"/>
    <col min="2591" max="2591" width="14.42578125" style="1" customWidth="1"/>
    <col min="2592" max="2592" width="14.28515625" style="1" customWidth="1"/>
    <col min="2593" max="2593" width="14.7109375" style="1" customWidth="1"/>
    <col min="2594" max="2594" width="14.140625" style="1" customWidth="1"/>
    <col min="2595" max="2595" width="14.85546875" style="1" customWidth="1"/>
    <col min="2596" max="2596" width="15.7109375" style="1" customWidth="1"/>
    <col min="2597" max="2598" width="0" style="1" hidden="1" customWidth="1"/>
    <col min="2599" max="2599" width="13.7109375" style="1" customWidth="1"/>
    <col min="2600" max="2607" width="0" style="1" hidden="1" customWidth="1"/>
    <col min="2608" max="2608" width="12" style="1" customWidth="1"/>
    <col min="2609" max="2640" width="10.5703125" style="1" customWidth="1"/>
    <col min="2641" max="2737" width="0" style="1" hidden="1" customWidth="1"/>
    <col min="2738" max="2817" width="0" style="1" hidden="1"/>
    <col min="2818" max="2818" width="38.85546875" style="1" customWidth="1"/>
    <col min="2819" max="2820" width="0" style="1" hidden="1" customWidth="1"/>
    <col min="2821" max="2821" width="16" style="1" customWidth="1"/>
    <col min="2822" max="2822" width="29.7109375" style="1" customWidth="1"/>
    <col min="2823" max="2823" width="14.28515625" style="1" customWidth="1"/>
    <col min="2824" max="2824" width="12.85546875" style="1" customWidth="1"/>
    <col min="2825" max="2825" width="14.140625" style="1" customWidth="1"/>
    <col min="2826" max="2826" width="15.42578125" style="1" customWidth="1"/>
    <col min="2827" max="2827" width="14.42578125" style="1" customWidth="1"/>
    <col min="2828" max="2830" width="12.28515625" style="1" customWidth="1"/>
    <col min="2831" max="2831" width="14.7109375" style="1" customWidth="1"/>
    <col min="2832" max="2832" width="15.7109375" style="1" customWidth="1"/>
    <col min="2833" max="2833" width="15.28515625" style="1" customWidth="1"/>
    <col min="2834" max="2834" width="11.28515625" style="1" customWidth="1"/>
    <col min="2835" max="2835" width="12.42578125" style="1" customWidth="1"/>
    <col min="2836" max="2836" width="11.7109375" style="1" customWidth="1"/>
    <col min="2837" max="2837" width="11.5703125" style="1" customWidth="1"/>
    <col min="2838" max="2838" width="10.28515625" style="1" customWidth="1"/>
    <col min="2839" max="2839" width="11.5703125" style="1" customWidth="1"/>
    <col min="2840" max="2840" width="11.7109375" style="1" customWidth="1"/>
    <col min="2841" max="2841" width="10.85546875" style="1" customWidth="1"/>
    <col min="2842" max="2842" width="21.42578125" style="1" bestFit="1" customWidth="1"/>
    <col min="2843" max="2843" width="16" style="1" bestFit="1" customWidth="1"/>
    <col min="2844" max="2844" width="15.7109375" style="1" customWidth="1"/>
    <col min="2845" max="2845" width="15.28515625" style="1" customWidth="1"/>
    <col min="2846" max="2846" width="13.7109375" style="1" customWidth="1"/>
    <col min="2847" max="2847" width="14.42578125" style="1" customWidth="1"/>
    <col min="2848" max="2848" width="14.28515625" style="1" customWidth="1"/>
    <col min="2849" max="2849" width="14.7109375" style="1" customWidth="1"/>
    <col min="2850" max="2850" width="14.140625" style="1" customWidth="1"/>
    <col min="2851" max="2851" width="14.85546875" style="1" customWidth="1"/>
    <col min="2852" max="2852" width="15.7109375" style="1" customWidth="1"/>
    <col min="2853" max="2854" width="0" style="1" hidden="1" customWidth="1"/>
    <col min="2855" max="2855" width="13.7109375" style="1" customWidth="1"/>
    <col min="2856" max="2863" width="0" style="1" hidden="1" customWidth="1"/>
    <col min="2864" max="2864" width="12" style="1" customWidth="1"/>
    <col min="2865" max="2896" width="10.5703125" style="1" customWidth="1"/>
    <col min="2897" max="2993" width="0" style="1" hidden="1" customWidth="1"/>
    <col min="2994" max="3073" width="0" style="1" hidden="1"/>
    <col min="3074" max="3074" width="38.85546875" style="1" customWidth="1"/>
    <col min="3075" max="3076" width="0" style="1" hidden="1" customWidth="1"/>
    <col min="3077" max="3077" width="16" style="1" customWidth="1"/>
    <col min="3078" max="3078" width="29.7109375" style="1" customWidth="1"/>
    <col min="3079" max="3079" width="14.28515625" style="1" customWidth="1"/>
    <col min="3080" max="3080" width="12.85546875" style="1" customWidth="1"/>
    <col min="3081" max="3081" width="14.140625" style="1" customWidth="1"/>
    <col min="3082" max="3082" width="15.42578125" style="1" customWidth="1"/>
    <col min="3083" max="3083" width="14.42578125" style="1" customWidth="1"/>
    <col min="3084" max="3086" width="12.28515625" style="1" customWidth="1"/>
    <col min="3087" max="3087" width="14.7109375" style="1" customWidth="1"/>
    <col min="3088" max="3088" width="15.7109375" style="1" customWidth="1"/>
    <col min="3089" max="3089" width="15.28515625" style="1" customWidth="1"/>
    <col min="3090" max="3090" width="11.28515625" style="1" customWidth="1"/>
    <col min="3091" max="3091" width="12.42578125" style="1" customWidth="1"/>
    <col min="3092" max="3092" width="11.7109375" style="1" customWidth="1"/>
    <col min="3093" max="3093" width="11.5703125" style="1" customWidth="1"/>
    <col min="3094" max="3094" width="10.28515625" style="1" customWidth="1"/>
    <col min="3095" max="3095" width="11.5703125" style="1" customWidth="1"/>
    <col min="3096" max="3096" width="11.7109375" style="1" customWidth="1"/>
    <col min="3097" max="3097" width="10.85546875" style="1" customWidth="1"/>
    <col min="3098" max="3098" width="21.42578125" style="1" bestFit="1" customWidth="1"/>
    <col min="3099" max="3099" width="16" style="1" bestFit="1" customWidth="1"/>
    <col min="3100" max="3100" width="15.7109375" style="1" customWidth="1"/>
    <col min="3101" max="3101" width="15.28515625" style="1" customWidth="1"/>
    <col min="3102" max="3102" width="13.7109375" style="1" customWidth="1"/>
    <col min="3103" max="3103" width="14.42578125" style="1" customWidth="1"/>
    <col min="3104" max="3104" width="14.28515625" style="1" customWidth="1"/>
    <col min="3105" max="3105" width="14.7109375" style="1" customWidth="1"/>
    <col min="3106" max="3106" width="14.140625" style="1" customWidth="1"/>
    <col min="3107" max="3107" width="14.85546875" style="1" customWidth="1"/>
    <col min="3108" max="3108" width="15.7109375" style="1" customWidth="1"/>
    <col min="3109" max="3110" width="0" style="1" hidden="1" customWidth="1"/>
    <col min="3111" max="3111" width="13.7109375" style="1" customWidth="1"/>
    <col min="3112" max="3119" width="0" style="1" hidden="1" customWidth="1"/>
    <col min="3120" max="3120" width="12" style="1" customWidth="1"/>
    <col min="3121" max="3152" width="10.5703125" style="1" customWidth="1"/>
    <col min="3153" max="3249" width="0" style="1" hidden="1" customWidth="1"/>
    <col min="3250" max="3329" width="0" style="1" hidden="1"/>
    <col min="3330" max="3330" width="38.85546875" style="1" customWidth="1"/>
    <col min="3331" max="3332" width="0" style="1" hidden="1" customWidth="1"/>
    <col min="3333" max="3333" width="16" style="1" customWidth="1"/>
    <col min="3334" max="3334" width="29.7109375" style="1" customWidth="1"/>
    <col min="3335" max="3335" width="14.28515625" style="1" customWidth="1"/>
    <col min="3336" max="3336" width="12.85546875" style="1" customWidth="1"/>
    <col min="3337" max="3337" width="14.140625" style="1" customWidth="1"/>
    <col min="3338" max="3338" width="15.42578125" style="1" customWidth="1"/>
    <col min="3339" max="3339" width="14.42578125" style="1" customWidth="1"/>
    <col min="3340" max="3342" width="12.28515625" style="1" customWidth="1"/>
    <col min="3343" max="3343" width="14.7109375" style="1" customWidth="1"/>
    <col min="3344" max="3344" width="15.7109375" style="1" customWidth="1"/>
    <col min="3345" max="3345" width="15.28515625" style="1" customWidth="1"/>
    <col min="3346" max="3346" width="11.28515625" style="1" customWidth="1"/>
    <col min="3347" max="3347" width="12.42578125" style="1" customWidth="1"/>
    <col min="3348" max="3348" width="11.7109375" style="1" customWidth="1"/>
    <col min="3349" max="3349" width="11.5703125" style="1" customWidth="1"/>
    <col min="3350" max="3350" width="10.28515625" style="1" customWidth="1"/>
    <col min="3351" max="3351" width="11.5703125" style="1" customWidth="1"/>
    <col min="3352" max="3352" width="11.7109375" style="1" customWidth="1"/>
    <col min="3353" max="3353" width="10.85546875" style="1" customWidth="1"/>
    <col min="3354" max="3354" width="21.42578125" style="1" bestFit="1" customWidth="1"/>
    <col min="3355" max="3355" width="16" style="1" bestFit="1" customWidth="1"/>
    <col min="3356" max="3356" width="15.7109375" style="1" customWidth="1"/>
    <col min="3357" max="3357" width="15.28515625" style="1" customWidth="1"/>
    <col min="3358" max="3358" width="13.7109375" style="1" customWidth="1"/>
    <col min="3359" max="3359" width="14.42578125" style="1" customWidth="1"/>
    <col min="3360" max="3360" width="14.28515625" style="1" customWidth="1"/>
    <col min="3361" max="3361" width="14.7109375" style="1" customWidth="1"/>
    <col min="3362" max="3362" width="14.140625" style="1" customWidth="1"/>
    <col min="3363" max="3363" width="14.85546875" style="1" customWidth="1"/>
    <col min="3364" max="3364" width="15.7109375" style="1" customWidth="1"/>
    <col min="3365" max="3366" width="0" style="1" hidden="1" customWidth="1"/>
    <col min="3367" max="3367" width="13.7109375" style="1" customWidth="1"/>
    <col min="3368" max="3375" width="0" style="1" hidden="1" customWidth="1"/>
    <col min="3376" max="3376" width="12" style="1" customWidth="1"/>
    <col min="3377" max="3408" width="10.5703125" style="1" customWidth="1"/>
    <col min="3409" max="3505" width="0" style="1" hidden="1" customWidth="1"/>
    <col min="3506" max="3585" width="0" style="1" hidden="1"/>
    <col min="3586" max="3586" width="38.85546875" style="1" customWidth="1"/>
    <col min="3587" max="3588" width="0" style="1" hidden="1" customWidth="1"/>
    <col min="3589" max="3589" width="16" style="1" customWidth="1"/>
    <col min="3590" max="3590" width="29.7109375" style="1" customWidth="1"/>
    <col min="3591" max="3591" width="14.28515625" style="1" customWidth="1"/>
    <col min="3592" max="3592" width="12.85546875" style="1" customWidth="1"/>
    <col min="3593" max="3593" width="14.140625" style="1" customWidth="1"/>
    <col min="3594" max="3594" width="15.42578125" style="1" customWidth="1"/>
    <col min="3595" max="3595" width="14.42578125" style="1" customWidth="1"/>
    <col min="3596" max="3598" width="12.28515625" style="1" customWidth="1"/>
    <col min="3599" max="3599" width="14.7109375" style="1" customWidth="1"/>
    <col min="3600" max="3600" width="15.7109375" style="1" customWidth="1"/>
    <col min="3601" max="3601" width="15.28515625" style="1" customWidth="1"/>
    <col min="3602" max="3602" width="11.28515625" style="1" customWidth="1"/>
    <col min="3603" max="3603" width="12.42578125" style="1" customWidth="1"/>
    <col min="3604" max="3604" width="11.7109375" style="1" customWidth="1"/>
    <col min="3605" max="3605" width="11.5703125" style="1" customWidth="1"/>
    <col min="3606" max="3606" width="10.28515625" style="1" customWidth="1"/>
    <col min="3607" max="3607" width="11.5703125" style="1" customWidth="1"/>
    <col min="3608" max="3608" width="11.7109375" style="1" customWidth="1"/>
    <col min="3609" max="3609" width="10.85546875" style="1" customWidth="1"/>
    <col min="3610" max="3610" width="21.42578125" style="1" bestFit="1" customWidth="1"/>
    <col min="3611" max="3611" width="16" style="1" bestFit="1" customWidth="1"/>
    <col min="3612" max="3612" width="15.7109375" style="1" customWidth="1"/>
    <col min="3613" max="3613" width="15.28515625" style="1" customWidth="1"/>
    <col min="3614" max="3614" width="13.7109375" style="1" customWidth="1"/>
    <col min="3615" max="3615" width="14.42578125" style="1" customWidth="1"/>
    <col min="3616" max="3616" width="14.28515625" style="1" customWidth="1"/>
    <col min="3617" max="3617" width="14.7109375" style="1" customWidth="1"/>
    <col min="3618" max="3618" width="14.140625" style="1" customWidth="1"/>
    <col min="3619" max="3619" width="14.85546875" style="1" customWidth="1"/>
    <col min="3620" max="3620" width="15.7109375" style="1" customWidth="1"/>
    <col min="3621" max="3622" width="0" style="1" hidden="1" customWidth="1"/>
    <col min="3623" max="3623" width="13.7109375" style="1" customWidth="1"/>
    <col min="3624" max="3631" width="0" style="1" hidden="1" customWidth="1"/>
    <col min="3632" max="3632" width="12" style="1" customWidth="1"/>
    <col min="3633" max="3664" width="10.5703125" style="1" customWidth="1"/>
    <col min="3665" max="3761" width="0" style="1" hidden="1" customWidth="1"/>
    <col min="3762" max="3841" width="0" style="1" hidden="1"/>
    <col min="3842" max="3842" width="38.85546875" style="1" customWidth="1"/>
    <col min="3843" max="3844" width="0" style="1" hidden="1" customWidth="1"/>
    <col min="3845" max="3845" width="16" style="1" customWidth="1"/>
    <col min="3846" max="3846" width="29.7109375" style="1" customWidth="1"/>
    <col min="3847" max="3847" width="14.28515625" style="1" customWidth="1"/>
    <col min="3848" max="3848" width="12.85546875" style="1" customWidth="1"/>
    <col min="3849" max="3849" width="14.140625" style="1" customWidth="1"/>
    <col min="3850" max="3850" width="15.42578125" style="1" customWidth="1"/>
    <col min="3851" max="3851" width="14.42578125" style="1" customWidth="1"/>
    <col min="3852" max="3854" width="12.28515625" style="1" customWidth="1"/>
    <col min="3855" max="3855" width="14.7109375" style="1" customWidth="1"/>
    <col min="3856" max="3856" width="15.7109375" style="1" customWidth="1"/>
    <col min="3857" max="3857" width="15.28515625" style="1" customWidth="1"/>
    <col min="3858" max="3858" width="11.28515625" style="1" customWidth="1"/>
    <col min="3859" max="3859" width="12.42578125" style="1" customWidth="1"/>
    <col min="3860" max="3860" width="11.7109375" style="1" customWidth="1"/>
    <col min="3861" max="3861" width="11.5703125" style="1" customWidth="1"/>
    <col min="3862" max="3862" width="10.28515625" style="1" customWidth="1"/>
    <col min="3863" max="3863" width="11.5703125" style="1" customWidth="1"/>
    <col min="3864" max="3864" width="11.7109375" style="1" customWidth="1"/>
    <col min="3865" max="3865" width="10.85546875" style="1" customWidth="1"/>
    <col min="3866" max="3866" width="21.42578125" style="1" bestFit="1" customWidth="1"/>
    <col min="3867" max="3867" width="16" style="1" bestFit="1" customWidth="1"/>
    <col min="3868" max="3868" width="15.7109375" style="1" customWidth="1"/>
    <col min="3869" max="3869" width="15.28515625" style="1" customWidth="1"/>
    <col min="3870" max="3870" width="13.7109375" style="1" customWidth="1"/>
    <col min="3871" max="3871" width="14.42578125" style="1" customWidth="1"/>
    <col min="3872" max="3872" width="14.28515625" style="1" customWidth="1"/>
    <col min="3873" max="3873" width="14.7109375" style="1" customWidth="1"/>
    <col min="3874" max="3874" width="14.140625" style="1" customWidth="1"/>
    <col min="3875" max="3875" width="14.85546875" style="1" customWidth="1"/>
    <col min="3876" max="3876" width="15.7109375" style="1" customWidth="1"/>
    <col min="3877" max="3878" width="0" style="1" hidden="1" customWidth="1"/>
    <col min="3879" max="3879" width="13.7109375" style="1" customWidth="1"/>
    <col min="3880" max="3887" width="0" style="1" hidden="1" customWidth="1"/>
    <col min="3888" max="3888" width="12" style="1" customWidth="1"/>
    <col min="3889" max="3920" width="10.5703125" style="1" customWidth="1"/>
    <col min="3921" max="4017" width="0" style="1" hidden="1" customWidth="1"/>
    <col min="4018" max="4097" width="0" style="1" hidden="1"/>
    <col min="4098" max="4098" width="38.85546875" style="1" customWidth="1"/>
    <col min="4099" max="4100" width="0" style="1" hidden="1" customWidth="1"/>
    <col min="4101" max="4101" width="16" style="1" customWidth="1"/>
    <col min="4102" max="4102" width="29.7109375" style="1" customWidth="1"/>
    <col min="4103" max="4103" width="14.28515625" style="1" customWidth="1"/>
    <col min="4104" max="4104" width="12.85546875" style="1" customWidth="1"/>
    <col min="4105" max="4105" width="14.140625" style="1" customWidth="1"/>
    <col min="4106" max="4106" width="15.42578125" style="1" customWidth="1"/>
    <col min="4107" max="4107" width="14.42578125" style="1" customWidth="1"/>
    <col min="4108" max="4110" width="12.28515625" style="1" customWidth="1"/>
    <col min="4111" max="4111" width="14.7109375" style="1" customWidth="1"/>
    <col min="4112" max="4112" width="15.7109375" style="1" customWidth="1"/>
    <col min="4113" max="4113" width="15.28515625" style="1" customWidth="1"/>
    <col min="4114" max="4114" width="11.28515625" style="1" customWidth="1"/>
    <col min="4115" max="4115" width="12.42578125" style="1" customWidth="1"/>
    <col min="4116" max="4116" width="11.7109375" style="1" customWidth="1"/>
    <col min="4117" max="4117" width="11.5703125" style="1" customWidth="1"/>
    <col min="4118" max="4118" width="10.28515625" style="1" customWidth="1"/>
    <col min="4119" max="4119" width="11.5703125" style="1" customWidth="1"/>
    <col min="4120" max="4120" width="11.7109375" style="1" customWidth="1"/>
    <col min="4121" max="4121" width="10.85546875" style="1" customWidth="1"/>
    <col min="4122" max="4122" width="21.42578125" style="1" bestFit="1" customWidth="1"/>
    <col min="4123" max="4123" width="16" style="1" bestFit="1" customWidth="1"/>
    <col min="4124" max="4124" width="15.7109375" style="1" customWidth="1"/>
    <col min="4125" max="4125" width="15.28515625" style="1" customWidth="1"/>
    <col min="4126" max="4126" width="13.7109375" style="1" customWidth="1"/>
    <col min="4127" max="4127" width="14.42578125" style="1" customWidth="1"/>
    <col min="4128" max="4128" width="14.28515625" style="1" customWidth="1"/>
    <col min="4129" max="4129" width="14.7109375" style="1" customWidth="1"/>
    <col min="4130" max="4130" width="14.140625" style="1" customWidth="1"/>
    <col min="4131" max="4131" width="14.85546875" style="1" customWidth="1"/>
    <col min="4132" max="4132" width="15.7109375" style="1" customWidth="1"/>
    <col min="4133" max="4134" width="0" style="1" hidden="1" customWidth="1"/>
    <col min="4135" max="4135" width="13.7109375" style="1" customWidth="1"/>
    <col min="4136" max="4143" width="0" style="1" hidden="1" customWidth="1"/>
    <col min="4144" max="4144" width="12" style="1" customWidth="1"/>
    <col min="4145" max="4176" width="10.5703125" style="1" customWidth="1"/>
    <col min="4177" max="4273" width="0" style="1" hidden="1" customWidth="1"/>
    <col min="4274" max="4353" width="0" style="1" hidden="1"/>
    <col min="4354" max="4354" width="38.85546875" style="1" customWidth="1"/>
    <col min="4355" max="4356" width="0" style="1" hidden="1" customWidth="1"/>
    <col min="4357" max="4357" width="16" style="1" customWidth="1"/>
    <col min="4358" max="4358" width="29.7109375" style="1" customWidth="1"/>
    <col min="4359" max="4359" width="14.28515625" style="1" customWidth="1"/>
    <col min="4360" max="4360" width="12.85546875" style="1" customWidth="1"/>
    <col min="4361" max="4361" width="14.140625" style="1" customWidth="1"/>
    <col min="4362" max="4362" width="15.42578125" style="1" customWidth="1"/>
    <col min="4363" max="4363" width="14.42578125" style="1" customWidth="1"/>
    <col min="4364" max="4366" width="12.28515625" style="1" customWidth="1"/>
    <col min="4367" max="4367" width="14.7109375" style="1" customWidth="1"/>
    <col min="4368" max="4368" width="15.7109375" style="1" customWidth="1"/>
    <col min="4369" max="4369" width="15.28515625" style="1" customWidth="1"/>
    <col min="4370" max="4370" width="11.28515625" style="1" customWidth="1"/>
    <col min="4371" max="4371" width="12.42578125" style="1" customWidth="1"/>
    <col min="4372" max="4372" width="11.7109375" style="1" customWidth="1"/>
    <col min="4373" max="4373" width="11.5703125" style="1" customWidth="1"/>
    <col min="4374" max="4374" width="10.28515625" style="1" customWidth="1"/>
    <col min="4375" max="4375" width="11.5703125" style="1" customWidth="1"/>
    <col min="4376" max="4376" width="11.7109375" style="1" customWidth="1"/>
    <col min="4377" max="4377" width="10.85546875" style="1" customWidth="1"/>
    <col min="4378" max="4378" width="21.42578125" style="1" bestFit="1" customWidth="1"/>
    <col min="4379" max="4379" width="16" style="1" bestFit="1" customWidth="1"/>
    <col min="4380" max="4380" width="15.7109375" style="1" customWidth="1"/>
    <col min="4381" max="4381" width="15.28515625" style="1" customWidth="1"/>
    <col min="4382" max="4382" width="13.7109375" style="1" customWidth="1"/>
    <col min="4383" max="4383" width="14.42578125" style="1" customWidth="1"/>
    <col min="4384" max="4384" width="14.28515625" style="1" customWidth="1"/>
    <col min="4385" max="4385" width="14.7109375" style="1" customWidth="1"/>
    <col min="4386" max="4386" width="14.140625" style="1" customWidth="1"/>
    <col min="4387" max="4387" width="14.85546875" style="1" customWidth="1"/>
    <col min="4388" max="4388" width="15.7109375" style="1" customWidth="1"/>
    <col min="4389" max="4390" width="0" style="1" hidden="1" customWidth="1"/>
    <col min="4391" max="4391" width="13.7109375" style="1" customWidth="1"/>
    <col min="4392" max="4399" width="0" style="1" hidden="1" customWidth="1"/>
    <col min="4400" max="4400" width="12" style="1" customWidth="1"/>
    <col min="4401" max="4432" width="10.5703125" style="1" customWidth="1"/>
    <col min="4433" max="4529" width="0" style="1" hidden="1" customWidth="1"/>
    <col min="4530" max="4609" width="0" style="1" hidden="1"/>
    <col min="4610" max="4610" width="38.85546875" style="1" customWidth="1"/>
    <col min="4611" max="4612" width="0" style="1" hidden="1" customWidth="1"/>
    <col min="4613" max="4613" width="16" style="1" customWidth="1"/>
    <col min="4614" max="4614" width="29.7109375" style="1" customWidth="1"/>
    <col min="4615" max="4615" width="14.28515625" style="1" customWidth="1"/>
    <col min="4616" max="4616" width="12.85546875" style="1" customWidth="1"/>
    <col min="4617" max="4617" width="14.140625" style="1" customWidth="1"/>
    <col min="4618" max="4618" width="15.42578125" style="1" customWidth="1"/>
    <col min="4619" max="4619" width="14.42578125" style="1" customWidth="1"/>
    <col min="4620" max="4622" width="12.28515625" style="1" customWidth="1"/>
    <col min="4623" max="4623" width="14.7109375" style="1" customWidth="1"/>
    <col min="4624" max="4624" width="15.7109375" style="1" customWidth="1"/>
    <col min="4625" max="4625" width="15.28515625" style="1" customWidth="1"/>
    <col min="4626" max="4626" width="11.28515625" style="1" customWidth="1"/>
    <col min="4627" max="4627" width="12.42578125" style="1" customWidth="1"/>
    <col min="4628" max="4628" width="11.7109375" style="1" customWidth="1"/>
    <col min="4629" max="4629" width="11.5703125" style="1" customWidth="1"/>
    <col min="4630" max="4630" width="10.28515625" style="1" customWidth="1"/>
    <col min="4631" max="4631" width="11.5703125" style="1" customWidth="1"/>
    <col min="4632" max="4632" width="11.7109375" style="1" customWidth="1"/>
    <col min="4633" max="4633" width="10.85546875" style="1" customWidth="1"/>
    <col min="4634" max="4634" width="21.42578125" style="1" bestFit="1" customWidth="1"/>
    <col min="4635" max="4635" width="16" style="1" bestFit="1" customWidth="1"/>
    <col min="4636" max="4636" width="15.7109375" style="1" customWidth="1"/>
    <col min="4637" max="4637" width="15.28515625" style="1" customWidth="1"/>
    <col min="4638" max="4638" width="13.7109375" style="1" customWidth="1"/>
    <col min="4639" max="4639" width="14.42578125" style="1" customWidth="1"/>
    <col min="4640" max="4640" width="14.28515625" style="1" customWidth="1"/>
    <col min="4641" max="4641" width="14.7109375" style="1" customWidth="1"/>
    <col min="4642" max="4642" width="14.140625" style="1" customWidth="1"/>
    <col min="4643" max="4643" width="14.85546875" style="1" customWidth="1"/>
    <col min="4644" max="4644" width="15.7109375" style="1" customWidth="1"/>
    <col min="4645" max="4646" width="0" style="1" hidden="1" customWidth="1"/>
    <col min="4647" max="4647" width="13.7109375" style="1" customWidth="1"/>
    <col min="4648" max="4655" width="0" style="1" hidden="1" customWidth="1"/>
    <col min="4656" max="4656" width="12" style="1" customWidth="1"/>
    <col min="4657" max="4688" width="10.5703125" style="1" customWidth="1"/>
    <col min="4689" max="4785" width="0" style="1" hidden="1" customWidth="1"/>
    <col min="4786" max="4865" width="0" style="1" hidden="1"/>
    <col min="4866" max="4866" width="38.85546875" style="1" customWidth="1"/>
    <col min="4867" max="4868" width="0" style="1" hidden="1" customWidth="1"/>
    <col min="4869" max="4869" width="16" style="1" customWidth="1"/>
    <col min="4870" max="4870" width="29.7109375" style="1" customWidth="1"/>
    <col min="4871" max="4871" width="14.28515625" style="1" customWidth="1"/>
    <col min="4872" max="4872" width="12.85546875" style="1" customWidth="1"/>
    <col min="4873" max="4873" width="14.140625" style="1" customWidth="1"/>
    <col min="4874" max="4874" width="15.42578125" style="1" customWidth="1"/>
    <col min="4875" max="4875" width="14.42578125" style="1" customWidth="1"/>
    <col min="4876" max="4878" width="12.28515625" style="1" customWidth="1"/>
    <col min="4879" max="4879" width="14.7109375" style="1" customWidth="1"/>
    <col min="4880" max="4880" width="15.7109375" style="1" customWidth="1"/>
    <col min="4881" max="4881" width="15.28515625" style="1" customWidth="1"/>
    <col min="4882" max="4882" width="11.28515625" style="1" customWidth="1"/>
    <col min="4883" max="4883" width="12.42578125" style="1" customWidth="1"/>
    <col min="4884" max="4884" width="11.7109375" style="1" customWidth="1"/>
    <col min="4885" max="4885" width="11.5703125" style="1" customWidth="1"/>
    <col min="4886" max="4886" width="10.28515625" style="1" customWidth="1"/>
    <col min="4887" max="4887" width="11.5703125" style="1" customWidth="1"/>
    <col min="4888" max="4888" width="11.7109375" style="1" customWidth="1"/>
    <col min="4889" max="4889" width="10.85546875" style="1" customWidth="1"/>
    <col min="4890" max="4890" width="21.42578125" style="1" bestFit="1" customWidth="1"/>
    <col min="4891" max="4891" width="16" style="1" bestFit="1" customWidth="1"/>
    <col min="4892" max="4892" width="15.7109375" style="1" customWidth="1"/>
    <col min="4893" max="4893" width="15.28515625" style="1" customWidth="1"/>
    <col min="4894" max="4894" width="13.7109375" style="1" customWidth="1"/>
    <col min="4895" max="4895" width="14.42578125" style="1" customWidth="1"/>
    <col min="4896" max="4896" width="14.28515625" style="1" customWidth="1"/>
    <col min="4897" max="4897" width="14.7109375" style="1" customWidth="1"/>
    <col min="4898" max="4898" width="14.140625" style="1" customWidth="1"/>
    <col min="4899" max="4899" width="14.85546875" style="1" customWidth="1"/>
    <col min="4900" max="4900" width="15.7109375" style="1" customWidth="1"/>
    <col min="4901" max="4902" width="0" style="1" hidden="1" customWidth="1"/>
    <col min="4903" max="4903" width="13.7109375" style="1" customWidth="1"/>
    <col min="4904" max="4911" width="0" style="1" hidden="1" customWidth="1"/>
    <col min="4912" max="4912" width="12" style="1" customWidth="1"/>
    <col min="4913" max="4944" width="10.5703125" style="1" customWidth="1"/>
    <col min="4945" max="5041" width="0" style="1" hidden="1" customWidth="1"/>
    <col min="5042" max="5121" width="0" style="1" hidden="1"/>
    <col min="5122" max="5122" width="38.85546875" style="1" customWidth="1"/>
    <col min="5123" max="5124" width="0" style="1" hidden="1" customWidth="1"/>
    <col min="5125" max="5125" width="16" style="1" customWidth="1"/>
    <col min="5126" max="5126" width="29.7109375" style="1" customWidth="1"/>
    <col min="5127" max="5127" width="14.28515625" style="1" customWidth="1"/>
    <col min="5128" max="5128" width="12.85546875" style="1" customWidth="1"/>
    <col min="5129" max="5129" width="14.140625" style="1" customWidth="1"/>
    <col min="5130" max="5130" width="15.42578125" style="1" customWidth="1"/>
    <col min="5131" max="5131" width="14.42578125" style="1" customWidth="1"/>
    <col min="5132" max="5134" width="12.28515625" style="1" customWidth="1"/>
    <col min="5135" max="5135" width="14.7109375" style="1" customWidth="1"/>
    <col min="5136" max="5136" width="15.7109375" style="1" customWidth="1"/>
    <col min="5137" max="5137" width="15.28515625" style="1" customWidth="1"/>
    <col min="5138" max="5138" width="11.28515625" style="1" customWidth="1"/>
    <col min="5139" max="5139" width="12.42578125" style="1" customWidth="1"/>
    <col min="5140" max="5140" width="11.7109375" style="1" customWidth="1"/>
    <col min="5141" max="5141" width="11.5703125" style="1" customWidth="1"/>
    <col min="5142" max="5142" width="10.28515625" style="1" customWidth="1"/>
    <col min="5143" max="5143" width="11.5703125" style="1" customWidth="1"/>
    <col min="5144" max="5144" width="11.7109375" style="1" customWidth="1"/>
    <col min="5145" max="5145" width="10.85546875" style="1" customWidth="1"/>
    <col min="5146" max="5146" width="21.42578125" style="1" bestFit="1" customWidth="1"/>
    <col min="5147" max="5147" width="16" style="1" bestFit="1" customWidth="1"/>
    <col min="5148" max="5148" width="15.7109375" style="1" customWidth="1"/>
    <col min="5149" max="5149" width="15.28515625" style="1" customWidth="1"/>
    <col min="5150" max="5150" width="13.7109375" style="1" customWidth="1"/>
    <col min="5151" max="5151" width="14.42578125" style="1" customWidth="1"/>
    <col min="5152" max="5152" width="14.28515625" style="1" customWidth="1"/>
    <col min="5153" max="5153" width="14.7109375" style="1" customWidth="1"/>
    <col min="5154" max="5154" width="14.140625" style="1" customWidth="1"/>
    <col min="5155" max="5155" width="14.85546875" style="1" customWidth="1"/>
    <col min="5156" max="5156" width="15.7109375" style="1" customWidth="1"/>
    <col min="5157" max="5158" width="0" style="1" hidden="1" customWidth="1"/>
    <col min="5159" max="5159" width="13.7109375" style="1" customWidth="1"/>
    <col min="5160" max="5167" width="0" style="1" hidden="1" customWidth="1"/>
    <col min="5168" max="5168" width="12" style="1" customWidth="1"/>
    <col min="5169" max="5200" width="10.5703125" style="1" customWidth="1"/>
    <col min="5201" max="5297" width="0" style="1" hidden="1" customWidth="1"/>
    <col min="5298" max="5377" width="0" style="1" hidden="1"/>
    <col min="5378" max="5378" width="38.85546875" style="1" customWidth="1"/>
    <col min="5379" max="5380" width="0" style="1" hidden="1" customWidth="1"/>
    <col min="5381" max="5381" width="16" style="1" customWidth="1"/>
    <col min="5382" max="5382" width="29.7109375" style="1" customWidth="1"/>
    <col min="5383" max="5383" width="14.28515625" style="1" customWidth="1"/>
    <col min="5384" max="5384" width="12.85546875" style="1" customWidth="1"/>
    <col min="5385" max="5385" width="14.140625" style="1" customWidth="1"/>
    <col min="5386" max="5386" width="15.42578125" style="1" customWidth="1"/>
    <col min="5387" max="5387" width="14.42578125" style="1" customWidth="1"/>
    <col min="5388" max="5390" width="12.28515625" style="1" customWidth="1"/>
    <col min="5391" max="5391" width="14.7109375" style="1" customWidth="1"/>
    <col min="5392" max="5392" width="15.7109375" style="1" customWidth="1"/>
    <col min="5393" max="5393" width="15.28515625" style="1" customWidth="1"/>
    <col min="5394" max="5394" width="11.28515625" style="1" customWidth="1"/>
    <col min="5395" max="5395" width="12.42578125" style="1" customWidth="1"/>
    <col min="5396" max="5396" width="11.7109375" style="1" customWidth="1"/>
    <col min="5397" max="5397" width="11.5703125" style="1" customWidth="1"/>
    <col min="5398" max="5398" width="10.28515625" style="1" customWidth="1"/>
    <col min="5399" max="5399" width="11.5703125" style="1" customWidth="1"/>
    <col min="5400" max="5400" width="11.7109375" style="1" customWidth="1"/>
    <col min="5401" max="5401" width="10.85546875" style="1" customWidth="1"/>
    <col min="5402" max="5402" width="21.42578125" style="1" bestFit="1" customWidth="1"/>
    <col min="5403" max="5403" width="16" style="1" bestFit="1" customWidth="1"/>
    <col min="5404" max="5404" width="15.7109375" style="1" customWidth="1"/>
    <col min="5405" max="5405" width="15.28515625" style="1" customWidth="1"/>
    <col min="5406" max="5406" width="13.7109375" style="1" customWidth="1"/>
    <col min="5407" max="5407" width="14.42578125" style="1" customWidth="1"/>
    <col min="5408" max="5408" width="14.28515625" style="1" customWidth="1"/>
    <col min="5409" max="5409" width="14.7109375" style="1" customWidth="1"/>
    <col min="5410" max="5410" width="14.140625" style="1" customWidth="1"/>
    <col min="5411" max="5411" width="14.85546875" style="1" customWidth="1"/>
    <col min="5412" max="5412" width="15.7109375" style="1" customWidth="1"/>
    <col min="5413" max="5414" width="0" style="1" hidden="1" customWidth="1"/>
    <col min="5415" max="5415" width="13.7109375" style="1" customWidth="1"/>
    <col min="5416" max="5423" width="0" style="1" hidden="1" customWidth="1"/>
    <col min="5424" max="5424" width="12" style="1" customWidth="1"/>
    <col min="5425" max="5456" width="10.5703125" style="1" customWidth="1"/>
    <col min="5457" max="5553" width="0" style="1" hidden="1" customWidth="1"/>
    <col min="5554" max="5633" width="0" style="1" hidden="1"/>
    <col min="5634" max="5634" width="38.85546875" style="1" customWidth="1"/>
    <col min="5635" max="5636" width="0" style="1" hidden="1" customWidth="1"/>
    <col min="5637" max="5637" width="16" style="1" customWidth="1"/>
    <col min="5638" max="5638" width="29.7109375" style="1" customWidth="1"/>
    <col min="5639" max="5639" width="14.28515625" style="1" customWidth="1"/>
    <col min="5640" max="5640" width="12.85546875" style="1" customWidth="1"/>
    <col min="5641" max="5641" width="14.140625" style="1" customWidth="1"/>
    <col min="5642" max="5642" width="15.42578125" style="1" customWidth="1"/>
    <col min="5643" max="5643" width="14.42578125" style="1" customWidth="1"/>
    <col min="5644" max="5646" width="12.28515625" style="1" customWidth="1"/>
    <col min="5647" max="5647" width="14.7109375" style="1" customWidth="1"/>
    <col min="5648" max="5648" width="15.7109375" style="1" customWidth="1"/>
    <col min="5649" max="5649" width="15.28515625" style="1" customWidth="1"/>
    <col min="5650" max="5650" width="11.28515625" style="1" customWidth="1"/>
    <col min="5651" max="5651" width="12.42578125" style="1" customWidth="1"/>
    <col min="5652" max="5652" width="11.7109375" style="1" customWidth="1"/>
    <col min="5653" max="5653" width="11.5703125" style="1" customWidth="1"/>
    <col min="5654" max="5654" width="10.28515625" style="1" customWidth="1"/>
    <col min="5655" max="5655" width="11.5703125" style="1" customWidth="1"/>
    <col min="5656" max="5656" width="11.7109375" style="1" customWidth="1"/>
    <col min="5657" max="5657" width="10.85546875" style="1" customWidth="1"/>
    <col min="5658" max="5658" width="21.42578125" style="1" bestFit="1" customWidth="1"/>
    <col min="5659" max="5659" width="16" style="1" bestFit="1" customWidth="1"/>
    <col min="5660" max="5660" width="15.7109375" style="1" customWidth="1"/>
    <col min="5661" max="5661" width="15.28515625" style="1" customWidth="1"/>
    <col min="5662" max="5662" width="13.7109375" style="1" customWidth="1"/>
    <col min="5663" max="5663" width="14.42578125" style="1" customWidth="1"/>
    <col min="5664" max="5664" width="14.28515625" style="1" customWidth="1"/>
    <col min="5665" max="5665" width="14.7109375" style="1" customWidth="1"/>
    <col min="5666" max="5666" width="14.140625" style="1" customWidth="1"/>
    <col min="5667" max="5667" width="14.85546875" style="1" customWidth="1"/>
    <col min="5668" max="5668" width="15.7109375" style="1" customWidth="1"/>
    <col min="5669" max="5670" width="0" style="1" hidden="1" customWidth="1"/>
    <col min="5671" max="5671" width="13.7109375" style="1" customWidth="1"/>
    <col min="5672" max="5679" width="0" style="1" hidden="1" customWidth="1"/>
    <col min="5680" max="5680" width="12" style="1" customWidth="1"/>
    <col min="5681" max="5712" width="10.5703125" style="1" customWidth="1"/>
    <col min="5713" max="5809" width="0" style="1" hidden="1" customWidth="1"/>
    <col min="5810" max="5889" width="0" style="1" hidden="1"/>
    <col min="5890" max="5890" width="38.85546875" style="1" customWidth="1"/>
    <col min="5891" max="5892" width="0" style="1" hidden="1" customWidth="1"/>
    <col min="5893" max="5893" width="16" style="1" customWidth="1"/>
    <col min="5894" max="5894" width="29.7109375" style="1" customWidth="1"/>
    <col min="5895" max="5895" width="14.28515625" style="1" customWidth="1"/>
    <col min="5896" max="5896" width="12.85546875" style="1" customWidth="1"/>
    <col min="5897" max="5897" width="14.140625" style="1" customWidth="1"/>
    <col min="5898" max="5898" width="15.42578125" style="1" customWidth="1"/>
    <col min="5899" max="5899" width="14.42578125" style="1" customWidth="1"/>
    <col min="5900" max="5902" width="12.28515625" style="1" customWidth="1"/>
    <col min="5903" max="5903" width="14.7109375" style="1" customWidth="1"/>
    <col min="5904" max="5904" width="15.7109375" style="1" customWidth="1"/>
    <col min="5905" max="5905" width="15.28515625" style="1" customWidth="1"/>
    <col min="5906" max="5906" width="11.28515625" style="1" customWidth="1"/>
    <col min="5907" max="5907" width="12.42578125" style="1" customWidth="1"/>
    <col min="5908" max="5908" width="11.7109375" style="1" customWidth="1"/>
    <col min="5909" max="5909" width="11.5703125" style="1" customWidth="1"/>
    <col min="5910" max="5910" width="10.28515625" style="1" customWidth="1"/>
    <col min="5911" max="5911" width="11.5703125" style="1" customWidth="1"/>
    <col min="5912" max="5912" width="11.7109375" style="1" customWidth="1"/>
    <col min="5913" max="5913" width="10.85546875" style="1" customWidth="1"/>
    <col min="5914" max="5914" width="21.42578125" style="1" bestFit="1" customWidth="1"/>
    <col min="5915" max="5915" width="16" style="1" bestFit="1" customWidth="1"/>
    <col min="5916" max="5916" width="15.7109375" style="1" customWidth="1"/>
    <col min="5917" max="5917" width="15.28515625" style="1" customWidth="1"/>
    <col min="5918" max="5918" width="13.7109375" style="1" customWidth="1"/>
    <col min="5919" max="5919" width="14.42578125" style="1" customWidth="1"/>
    <col min="5920" max="5920" width="14.28515625" style="1" customWidth="1"/>
    <col min="5921" max="5921" width="14.7109375" style="1" customWidth="1"/>
    <col min="5922" max="5922" width="14.140625" style="1" customWidth="1"/>
    <col min="5923" max="5923" width="14.85546875" style="1" customWidth="1"/>
    <col min="5924" max="5924" width="15.7109375" style="1" customWidth="1"/>
    <col min="5925" max="5926" width="0" style="1" hidden="1" customWidth="1"/>
    <col min="5927" max="5927" width="13.7109375" style="1" customWidth="1"/>
    <col min="5928" max="5935" width="0" style="1" hidden="1" customWidth="1"/>
    <col min="5936" max="5936" width="12" style="1" customWidth="1"/>
    <col min="5937" max="5968" width="10.5703125" style="1" customWidth="1"/>
    <col min="5969" max="6065" width="0" style="1" hidden="1" customWidth="1"/>
    <col min="6066" max="6145" width="0" style="1" hidden="1"/>
    <col min="6146" max="6146" width="38.85546875" style="1" customWidth="1"/>
    <col min="6147" max="6148" width="0" style="1" hidden="1" customWidth="1"/>
    <col min="6149" max="6149" width="16" style="1" customWidth="1"/>
    <col min="6150" max="6150" width="29.7109375" style="1" customWidth="1"/>
    <col min="6151" max="6151" width="14.28515625" style="1" customWidth="1"/>
    <col min="6152" max="6152" width="12.85546875" style="1" customWidth="1"/>
    <col min="6153" max="6153" width="14.140625" style="1" customWidth="1"/>
    <col min="6154" max="6154" width="15.42578125" style="1" customWidth="1"/>
    <col min="6155" max="6155" width="14.42578125" style="1" customWidth="1"/>
    <col min="6156" max="6158" width="12.28515625" style="1" customWidth="1"/>
    <col min="6159" max="6159" width="14.7109375" style="1" customWidth="1"/>
    <col min="6160" max="6160" width="15.7109375" style="1" customWidth="1"/>
    <col min="6161" max="6161" width="15.28515625" style="1" customWidth="1"/>
    <col min="6162" max="6162" width="11.28515625" style="1" customWidth="1"/>
    <col min="6163" max="6163" width="12.42578125" style="1" customWidth="1"/>
    <col min="6164" max="6164" width="11.7109375" style="1" customWidth="1"/>
    <col min="6165" max="6165" width="11.5703125" style="1" customWidth="1"/>
    <col min="6166" max="6166" width="10.28515625" style="1" customWidth="1"/>
    <col min="6167" max="6167" width="11.5703125" style="1" customWidth="1"/>
    <col min="6168" max="6168" width="11.7109375" style="1" customWidth="1"/>
    <col min="6169" max="6169" width="10.85546875" style="1" customWidth="1"/>
    <col min="6170" max="6170" width="21.42578125" style="1" bestFit="1" customWidth="1"/>
    <col min="6171" max="6171" width="16" style="1" bestFit="1" customWidth="1"/>
    <col min="6172" max="6172" width="15.7109375" style="1" customWidth="1"/>
    <col min="6173" max="6173" width="15.28515625" style="1" customWidth="1"/>
    <col min="6174" max="6174" width="13.7109375" style="1" customWidth="1"/>
    <col min="6175" max="6175" width="14.42578125" style="1" customWidth="1"/>
    <col min="6176" max="6176" width="14.28515625" style="1" customWidth="1"/>
    <col min="6177" max="6177" width="14.7109375" style="1" customWidth="1"/>
    <col min="6178" max="6178" width="14.140625" style="1" customWidth="1"/>
    <col min="6179" max="6179" width="14.85546875" style="1" customWidth="1"/>
    <col min="6180" max="6180" width="15.7109375" style="1" customWidth="1"/>
    <col min="6181" max="6182" width="0" style="1" hidden="1" customWidth="1"/>
    <col min="6183" max="6183" width="13.7109375" style="1" customWidth="1"/>
    <col min="6184" max="6191" width="0" style="1" hidden="1" customWidth="1"/>
    <col min="6192" max="6192" width="12" style="1" customWidth="1"/>
    <col min="6193" max="6224" width="10.5703125" style="1" customWidth="1"/>
    <col min="6225" max="6321" width="0" style="1" hidden="1" customWidth="1"/>
    <col min="6322" max="6401" width="0" style="1" hidden="1"/>
    <col min="6402" max="6402" width="38.85546875" style="1" customWidth="1"/>
    <col min="6403" max="6404" width="0" style="1" hidden="1" customWidth="1"/>
    <col min="6405" max="6405" width="16" style="1" customWidth="1"/>
    <col min="6406" max="6406" width="29.7109375" style="1" customWidth="1"/>
    <col min="6407" max="6407" width="14.28515625" style="1" customWidth="1"/>
    <col min="6408" max="6408" width="12.85546875" style="1" customWidth="1"/>
    <col min="6409" max="6409" width="14.140625" style="1" customWidth="1"/>
    <col min="6410" max="6410" width="15.42578125" style="1" customWidth="1"/>
    <col min="6411" max="6411" width="14.42578125" style="1" customWidth="1"/>
    <col min="6412" max="6414" width="12.28515625" style="1" customWidth="1"/>
    <col min="6415" max="6415" width="14.7109375" style="1" customWidth="1"/>
    <col min="6416" max="6416" width="15.7109375" style="1" customWidth="1"/>
    <col min="6417" max="6417" width="15.28515625" style="1" customWidth="1"/>
    <col min="6418" max="6418" width="11.28515625" style="1" customWidth="1"/>
    <col min="6419" max="6419" width="12.42578125" style="1" customWidth="1"/>
    <col min="6420" max="6420" width="11.7109375" style="1" customWidth="1"/>
    <col min="6421" max="6421" width="11.5703125" style="1" customWidth="1"/>
    <col min="6422" max="6422" width="10.28515625" style="1" customWidth="1"/>
    <col min="6423" max="6423" width="11.5703125" style="1" customWidth="1"/>
    <col min="6424" max="6424" width="11.7109375" style="1" customWidth="1"/>
    <col min="6425" max="6425" width="10.85546875" style="1" customWidth="1"/>
    <col min="6426" max="6426" width="21.42578125" style="1" bestFit="1" customWidth="1"/>
    <col min="6427" max="6427" width="16" style="1" bestFit="1" customWidth="1"/>
    <col min="6428" max="6428" width="15.7109375" style="1" customWidth="1"/>
    <col min="6429" max="6429" width="15.28515625" style="1" customWidth="1"/>
    <col min="6430" max="6430" width="13.7109375" style="1" customWidth="1"/>
    <col min="6431" max="6431" width="14.42578125" style="1" customWidth="1"/>
    <col min="6432" max="6432" width="14.28515625" style="1" customWidth="1"/>
    <col min="6433" max="6433" width="14.7109375" style="1" customWidth="1"/>
    <col min="6434" max="6434" width="14.140625" style="1" customWidth="1"/>
    <col min="6435" max="6435" width="14.85546875" style="1" customWidth="1"/>
    <col min="6436" max="6436" width="15.7109375" style="1" customWidth="1"/>
    <col min="6437" max="6438" width="0" style="1" hidden="1" customWidth="1"/>
    <col min="6439" max="6439" width="13.7109375" style="1" customWidth="1"/>
    <col min="6440" max="6447" width="0" style="1" hidden="1" customWidth="1"/>
    <col min="6448" max="6448" width="12" style="1" customWidth="1"/>
    <col min="6449" max="6480" width="10.5703125" style="1" customWidth="1"/>
    <col min="6481" max="6577" width="0" style="1" hidden="1" customWidth="1"/>
    <col min="6578" max="6657" width="0" style="1" hidden="1"/>
    <col min="6658" max="6658" width="38.85546875" style="1" customWidth="1"/>
    <col min="6659" max="6660" width="0" style="1" hidden="1" customWidth="1"/>
    <col min="6661" max="6661" width="16" style="1" customWidth="1"/>
    <col min="6662" max="6662" width="29.7109375" style="1" customWidth="1"/>
    <col min="6663" max="6663" width="14.28515625" style="1" customWidth="1"/>
    <col min="6664" max="6664" width="12.85546875" style="1" customWidth="1"/>
    <col min="6665" max="6665" width="14.140625" style="1" customWidth="1"/>
    <col min="6666" max="6666" width="15.42578125" style="1" customWidth="1"/>
    <col min="6667" max="6667" width="14.42578125" style="1" customWidth="1"/>
    <col min="6668" max="6670" width="12.28515625" style="1" customWidth="1"/>
    <col min="6671" max="6671" width="14.7109375" style="1" customWidth="1"/>
    <col min="6672" max="6672" width="15.7109375" style="1" customWidth="1"/>
    <col min="6673" max="6673" width="15.28515625" style="1" customWidth="1"/>
    <col min="6674" max="6674" width="11.28515625" style="1" customWidth="1"/>
    <col min="6675" max="6675" width="12.42578125" style="1" customWidth="1"/>
    <col min="6676" max="6676" width="11.7109375" style="1" customWidth="1"/>
    <col min="6677" max="6677" width="11.5703125" style="1" customWidth="1"/>
    <col min="6678" max="6678" width="10.28515625" style="1" customWidth="1"/>
    <col min="6679" max="6679" width="11.5703125" style="1" customWidth="1"/>
    <col min="6680" max="6680" width="11.7109375" style="1" customWidth="1"/>
    <col min="6681" max="6681" width="10.85546875" style="1" customWidth="1"/>
    <col min="6682" max="6682" width="21.42578125" style="1" bestFit="1" customWidth="1"/>
    <col min="6683" max="6683" width="16" style="1" bestFit="1" customWidth="1"/>
    <col min="6684" max="6684" width="15.7109375" style="1" customWidth="1"/>
    <col min="6685" max="6685" width="15.28515625" style="1" customWidth="1"/>
    <col min="6686" max="6686" width="13.7109375" style="1" customWidth="1"/>
    <col min="6687" max="6687" width="14.42578125" style="1" customWidth="1"/>
    <col min="6688" max="6688" width="14.28515625" style="1" customWidth="1"/>
    <col min="6689" max="6689" width="14.7109375" style="1" customWidth="1"/>
    <col min="6690" max="6690" width="14.140625" style="1" customWidth="1"/>
    <col min="6691" max="6691" width="14.85546875" style="1" customWidth="1"/>
    <col min="6692" max="6692" width="15.7109375" style="1" customWidth="1"/>
    <col min="6693" max="6694" width="0" style="1" hidden="1" customWidth="1"/>
    <col min="6695" max="6695" width="13.7109375" style="1" customWidth="1"/>
    <col min="6696" max="6703" width="0" style="1" hidden="1" customWidth="1"/>
    <col min="6704" max="6704" width="12" style="1" customWidth="1"/>
    <col min="6705" max="6736" width="10.5703125" style="1" customWidth="1"/>
    <col min="6737" max="6833" width="0" style="1" hidden="1" customWidth="1"/>
    <col min="6834" max="6913" width="0" style="1" hidden="1"/>
    <col min="6914" max="6914" width="38.85546875" style="1" customWidth="1"/>
    <col min="6915" max="6916" width="0" style="1" hidden="1" customWidth="1"/>
    <col min="6917" max="6917" width="16" style="1" customWidth="1"/>
    <col min="6918" max="6918" width="29.7109375" style="1" customWidth="1"/>
    <col min="6919" max="6919" width="14.28515625" style="1" customWidth="1"/>
    <col min="6920" max="6920" width="12.85546875" style="1" customWidth="1"/>
    <col min="6921" max="6921" width="14.140625" style="1" customWidth="1"/>
    <col min="6922" max="6922" width="15.42578125" style="1" customWidth="1"/>
    <col min="6923" max="6923" width="14.42578125" style="1" customWidth="1"/>
    <col min="6924" max="6926" width="12.28515625" style="1" customWidth="1"/>
    <col min="6927" max="6927" width="14.7109375" style="1" customWidth="1"/>
    <col min="6928" max="6928" width="15.7109375" style="1" customWidth="1"/>
    <col min="6929" max="6929" width="15.28515625" style="1" customWidth="1"/>
    <col min="6930" max="6930" width="11.28515625" style="1" customWidth="1"/>
    <col min="6931" max="6931" width="12.42578125" style="1" customWidth="1"/>
    <col min="6932" max="6932" width="11.7109375" style="1" customWidth="1"/>
    <col min="6933" max="6933" width="11.5703125" style="1" customWidth="1"/>
    <col min="6934" max="6934" width="10.28515625" style="1" customWidth="1"/>
    <col min="6935" max="6935" width="11.5703125" style="1" customWidth="1"/>
    <col min="6936" max="6936" width="11.7109375" style="1" customWidth="1"/>
    <col min="6937" max="6937" width="10.85546875" style="1" customWidth="1"/>
    <col min="6938" max="6938" width="21.42578125" style="1" bestFit="1" customWidth="1"/>
    <col min="6939" max="6939" width="16" style="1" bestFit="1" customWidth="1"/>
    <col min="6940" max="6940" width="15.7109375" style="1" customWidth="1"/>
    <col min="6941" max="6941" width="15.28515625" style="1" customWidth="1"/>
    <col min="6942" max="6942" width="13.7109375" style="1" customWidth="1"/>
    <col min="6943" max="6943" width="14.42578125" style="1" customWidth="1"/>
    <col min="6944" max="6944" width="14.28515625" style="1" customWidth="1"/>
    <col min="6945" max="6945" width="14.7109375" style="1" customWidth="1"/>
    <col min="6946" max="6946" width="14.140625" style="1" customWidth="1"/>
    <col min="6947" max="6947" width="14.85546875" style="1" customWidth="1"/>
    <col min="6948" max="6948" width="15.7109375" style="1" customWidth="1"/>
    <col min="6949" max="6950" width="0" style="1" hidden="1" customWidth="1"/>
    <col min="6951" max="6951" width="13.7109375" style="1" customWidth="1"/>
    <col min="6952" max="6959" width="0" style="1" hidden="1" customWidth="1"/>
    <col min="6960" max="6960" width="12" style="1" customWidth="1"/>
    <col min="6961" max="6992" width="10.5703125" style="1" customWidth="1"/>
    <col min="6993" max="7089" width="0" style="1" hidden="1" customWidth="1"/>
    <col min="7090" max="7169" width="0" style="1" hidden="1"/>
    <col min="7170" max="7170" width="38.85546875" style="1" customWidth="1"/>
    <col min="7171" max="7172" width="0" style="1" hidden="1" customWidth="1"/>
    <col min="7173" max="7173" width="16" style="1" customWidth="1"/>
    <col min="7174" max="7174" width="29.7109375" style="1" customWidth="1"/>
    <col min="7175" max="7175" width="14.28515625" style="1" customWidth="1"/>
    <col min="7176" max="7176" width="12.85546875" style="1" customWidth="1"/>
    <col min="7177" max="7177" width="14.140625" style="1" customWidth="1"/>
    <col min="7178" max="7178" width="15.42578125" style="1" customWidth="1"/>
    <col min="7179" max="7179" width="14.42578125" style="1" customWidth="1"/>
    <col min="7180" max="7182" width="12.28515625" style="1" customWidth="1"/>
    <col min="7183" max="7183" width="14.7109375" style="1" customWidth="1"/>
    <col min="7184" max="7184" width="15.7109375" style="1" customWidth="1"/>
    <col min="7185" max="7185" width="15.28515625" style="1" customWidth="1"/>
    <col min="7186" max="7186" width="11.28515625" style="1" customWidth="1"/>
    <col min="7187" max="7187" width="12.42578125" style="1" customWidth="1"/>
    <col min="7188" max="7188" width="11.7109375" style="1" customWidth="1"/>
    <col min="7189" max="7189" width="11.5703125" style="1" customWidth="1"/>
    <col min="7190" max="7190" width="10.28515625" style="1" customWidth="1"/>
    <col min="7191" max="7191" width="11.5703125" style="1" customWidth="1"/>
    <col min="7192" max="7192" width="11.7109375" style="1" customWidth="1"/>
    <col min="7193" max="7193" width="10.85546875" style="1" customWidth="1"/>
    <col min="7194" max="7194" width="21.42578125" style="1" bestFit="1" customWidth="1"/>
    <col min="7195" max="7195" width="16" style="1" bestFit="1" customWidth="1"/>
    <col min="7196" max="7196" width="15.7109375" style="1" customWidth="1"/>
    <col min="7197" max="7197" width="15.28515625" style="1" customWidth="1"/>
    <col min="7198" max="7198" width="13.7109375" style="1" customWidth="1"/>
    <col min="7199" max="7199" width="14.42578125" style="1" customWidth="1"/>
    <col min="7200" max="7200" width="14.28515625" style="1" customWidth="1"/>
    <col min="7201" max="7201" width="14.7109375" style="1" customWidth="1"/>
    <col min="7202" max="7202" width="14.140625" style="1" customWidth="1"/>
    <col min="7203" max="7203" width="14.85546875" style="1" customWidth="1"/>
    <col min="7204" max="7204" width="15.7109375" style="1" customWidth="1"/>
    <col min="7205" max="7206" width="0" style="1" hidden="1" customWidth="1"/>
    <col min="7207" max="7207" width="13.7109375" style="1" customWidth="1"/>
    <col min="7208" max="7215" width="0" style="1" hidden="1" customWidth="1"/>
    <col min="7216" max="7216" width="12" style="1" customWidth="1"/>
    <col min="7217" max="7248" width="10.5703125" style="1" customWidth="1"/>
    <col min="7249" max="7345" width="0" style="1" hidden="1" customWidth="1"/>
    <col min="7346" max="7425" width="0" style="1" hidden="1"/>
    <col min="7426" max="7426" width="38.85546875" style="1" customWidth="1"/>
    <col min="7427" max="7428" width="0" style="1" hidden="1" customWidth="1"/>
    <col min="7429" max="7429" width="16" style="1" customWidth="1"/>
    <col min="7430" max="7430" width="29.7109375" style="1" customWidth="1"/>
    <col min="7431" max="7431" width="14.28515625" style="1" customWidth="1"/>
    <col min="7432" max="7432" width="12.85546875" style="1" customWidth="1"/>
    <col min="7433" max="7433" width="14.140625" style="1" customWidth="1"/>
    <col min="7434" max="7434" width="15.42578125" style="1" customWidth="1"/>
    <col min="7435" max="7435" width="14.42578125" style="1" customWidth="1"/>
    <col min="7436" max="7438" width="12.28515625" style="1" customWidth="1"/>
    <col min="7439" max="7439" width="14.7109375" style="1" customWidth="1"/>
    <col min="7440" max="7440" width="15.7109375" style="1" customWidth="1"/>
    <col min="7441" max="7441" width="15.28515625" style="1" customWidth="1"/>
    <col min="7442" max="7442" width="11.28515625" style="1" customWidth="1"/>
    <col min="7443" max="7443" width="12.42578125" style="1" customWidth="1"/>
    <col min="7444" max="7444" width="11.7109375" style="1" customWidth="1"/>
    <col min="7445" max="7445" width="11.5703125" style="1" customWidth="1"/>
    <col min="7446" max="7446" width="10.28515625" style="1" customWidth="1"/>
    <col min="7447" max="7447" width="11.5703125" style="1" customWidth="1"/>
    <col min="7448" max="7448" width="11.7109375" style="1" customWidth="1"/>
    <col min="7449" max="7449" width="10.85546875" style="1" customWidth="1"/>
    <col min="7450" max="7450" width="21.42578125" style="1" bestFit="1" customWidth="1"/>
    <col min="7451" max="7451" width="16" style="1" bestFit="1" customWidth="1"/>
    <col min="7452" max="7452" width="15.7109375" style="1" customWidth="1"/>
    <col min="7453" max="7453" width="15.28515625" style="1" customWidth="1"/>
    <col min="7454" max="7454" width="13.7109375" style="1" customWidth="1"/>
    <col min="7455" max="7455" width="14.42578125" style="1" customWidth="1"/>
    <col min="7456" max="7456" width="14.28515625" style="1" customWidth="1"/>
    <col min="7457" max="7457" width="14.7109375" style="1" customWidth="1"/>
    <col min="7458" max="7458" width="14.140625" style="1" customWidth="1"/>
    <col min="7459" max="7459" width="14.85546875" style="1" customWidth="1"/>
    <col min="7460" max="7460" width="15.7109375" style="1" customWidth="1"/>
    <col min="7461" max="7462" width="0" style="1" hidden="1" customWidth="1"/>
    <col min="7463" max="7463" width="13.7109375" style="1" customWidth="1"/>
    <col min="7464" max="7471" width="0" style="1" hidden="1" customWidth="1"/>
    <col min="7472" max="7472" width="12" style="1" customWidth="1"/>
    <col min="7473" max="7504" width="10.5703125" style="1" customWidth="1"/>
    <col min="7505" max="7601" width="0" style="1" hidden="1" customWidth="1"/>
    <col min="7602" max="7681" width="0" style="1" hidden="1"/>
    <col min="7682" max="7682" width="38.85546875" style="1" customWidth="1"/>
    <col min="7683" max="7684" width="0" style="1" hidden="1" customWidth="1"/>
    <col min="7685" max="7685" width="16" style="1" customWidth="1"/>
    <col min="7686" max="7686" width="29.7109375" style="1" customWidth="1"/>
    <col min="7687" max="7687" width="14.28515625" style="1" customWidth="1"/>
    <col min="7688" max="7688" width="12.85546875" style="1" customWidth="1"/>
    <col min="7689" max="7689" width="14.140625" style="1" customWidth="1"/>
    <col min="7690" max="7690" width="15.42578125" style="1" customWidth="1"/>
    <col min="7691" max="7691" width="14.42578125" style="1" customWidth="1"/>
    <col min="7692" max="7694" width="12.28515625" style="1" customWidth="1"/>
    <col min="7695" max="7695" width="14.7109375" style="1" customWidth="1"/>
    <col min="7696" max="7696" width="15.7109375" style="1" customWidth="1"/>
    <col min="7697" max="7697" width="15.28515625" style="1" customWidth="1"/>
    <col min="7698" max="7698" width="11.28515625" style="1" customWidth="1"/>
    <col min="7699" max="7699" width="12.42578125" style="1" customWidth="1"/>
    <col min="7700" max="7700" width="11.7109375" style="1" customWidth="1"/>
    <col min="7701" max="7701" width="11.5703125" style="1" customWidth="1"/>
    <col min="7702" max="7702" width="10.28515625" style="1" customWidth="1"/>
    <col min="7703" max="7703" width="11.5703125" style="1" customWidth="1"/>
    <col min="7704" max="7704" width="11.7109375" style="1" customWidth="1"/>
    <col min="7705" max="7705" width="10.85546875" style="1" customWidth="1"/>
    <col min="7706" max="7706" width="21.42578125" style="1" bestFit="1" customWidth="1"/>
    <col min="7707" max="7707" width="16" style="1" bestFit="1" customWidth="1"/>
    <col min="7708" max="7708" width="15.7109375" style="1" customWidth="1"/>
    <col min="7709" max="7709" width="15.28515625" style="1" customWidth="1"/>
    <col min="7710" max="7710" width="13.7109375" style="1" customWidth="1"/>
    <col min="7711" max="7711" width="14.42578125" style="1" customWidth="1"/>
    <col min="7712" max="7712" width="14.28515625" style="1" customWidth="1"/>
    <col min="7713" max="7713" width="14.7109375" style="1" customWidth="1"/>
    <col min="7714" max="7714" width="14.140625" style="1" customWidth="1"/>
    <col min="7715" max="7715" width="14.85546875" style="1" customWidth="1"/>
    <col min="7716" max="7716" width="15.7109375" style="1" customWidth="1"/>
    <col min="7717" max="7718" width="0" style="1" hidden="1" customWidth="1"/>
    <col min="7719" max="7719" width="13.7109375" style="1" customWidth="1"/>
    <col min="7720" max="7727" width="0" style="1" hidden="1" customWidth="1"/>
    <col min="7728" max="7728" width="12" style="1" customWidth="1"/>
    <col min="7729" max="7760" width="10.5703125" style="1" customWidth="1"/>
    <col min="7761" max="7857" width="0" style="1" hidden="1" customWidth="1"/>
    <col min="7858" max="7937" width="0" style="1" hidden="1"/>
    <col min="7938" max="7938" width="38.85546875" style="1" customWidth="1"/>
    <col min="7939" max="7940" width="0" style="1" hidden="1" customWidth="1"/>
    <col min="7941" max="7941" width="16" style="1" customWidth="1"/>
    <col min="7942" max="7942" width="29.7109375" style="1" customWidth="1"/>
    <col min="7943" max="7943" width="14.28515625" style="1" customWidth="1"/>
    <col min="7944" max="7944" width="12.85546875" style="1" customWidth="1"/>
    <col min="7945" max="7945" width="14.140625" style="1" customWidth="1"/>
    <col min="7946" max="7946" width="15.42578125" style="1" customWidth="1"/>
    <col min="7947" max="7947" width="14.42578125" style="1" customWidth="1"/>
    <col min="7948" max="7950" width="12.28515625" style="1" customWidth="1"/>
    <col min="7951" max="7951" width="14.7109375" style="1" customWidth="1"/>
    <col min="7952" max="7952" width="15.7109375" style="1" customWidth="1"/>
    <col min="7953" max="7953" width="15.28515625" style="1" customWidth="1"/>
    <col min="7954" max="7954" width="11.28515625" style="1" customWidth="1"/>
    <col min="7955" max="7955" width="12.42578125" style="1" customWidth="1"/>
    <col min="7956" max="7956" width="11.7109375" style="1" customWidth="1"/>
    <col min="7957" max="7957" width="11.5703125" style="1" customWidth="1"/>
    <col min="7958" max="7958" width="10.28515625" style="1" customWidth="1"/>
    <col min="7959" max="7959" width="11.5703125" style="1" customWidth="1"/>
    <col min="7960" max="7960" width="11.7109375" style="1" customWidth="1"/>
    <col min="7961" max="7961" width="10.85546875" style="1" customWidth="1"/>
    <col min="7962" max="7962" width="21.42578125" style="1" bestFit="1" customWidth="1"/>
    <col min="7963" max="7963" width="16" style="1" bestFit="1" customWidth="1"/>
    <col min="7964" max="7964" width="15.7109375" style="1" customWidth="1"/>
    <col min="7965" max="7965" width="15.28515625" style="1" customWidth="1"/>
    <col min="7966" max="7966" width="13.7109375" style="1" customWidth="1"/>
    <col min="7967" max="7967" width="14.42578125" style="1" customWidth="1"/>
    <col min="7968" max="7968" width="14.28515625" style="1" customWidth="1"/>
    <col min="7969" max="7969" width="14.7109375" style="1" customWidth="1"/>
    <col min="7970" max="7970" width="14.140625" style="1" customWidth="1"/>
    <col min="7971" max="7971" width="14.85546875" style="1" customWidth="1"/>
    <col min="7972" max="7972" width="15.7109375" style="1" customWidth="1"/>
    <col min="7973" max="7974" width="0" style="1" hidden="1" customWidth="1"/>
    <col min="7975" max="7975" width="13.7109375" style="1" customWidth="1"/>
    <col min="7976" max="7983" width="0" style="1" hidden="1" customWidth="1"/>
    <col min="7984" max="7984" width="12" style="1" customWidth="1"/>
    <col min="7985" max="8016" width="10.5703125" style="1" customWidth="1"/>
    <col min="8017" max="8113" width="0" style="1" hidden="1" customWidth="1"/>
    <col min="8114" max="8193" width="0" style="1" hidden="1"/>
    <col min="8194" max="8194" width="38.85546875" style="1" customWidth="1"/>
    <col min="8195" max="8196" width="0" style="1" hidden="1" customWidth="1"/>
    <col min="8197" max="8197" width="16" style="1" customWidth="1"/>
    <col min="8198" max="8198" width="29.7109375" style="1" customWidth="1"/>
    <col min="8199" max="8199" width="14.28515625" style="1" customWidth="1"/>
    <col min="8200" max="8200" width="12.85546875" style="1" customWidth="1"/>
    <col min="8201" max="8201" width="14.140625" style="1" customWidth="1"/>
    <col min="8202" max="8202" width="15.42578125" style="1" customWidth="1"/>
    <col min="8203" max="8203" width="14.42578125" style="1" customWidth="1"/>
    <col min="8204" max="8206" width="12.28515625" style="1" customWidth="1"/>
    <col min="8207" max="8207" width="14.7109375" style="1" customWidth="1"/>
    <col min="8208" max="8208" width="15.7109375" style="1" customWidth="1"/>
    <col min="8209" max="8209" width="15.28515625" style="1" customWidth="1"/>
    <col min="8210" max="8210" width="11.28515625" style="1" customWidth="1"/>
    <col min="8211" max="8211" width="12.42578125" style="1" customWidth="1"/>
    <col min="8212" max="8212" width="11.7109375" style="1" customWidth="1"/>
    <col min="8213" max="8213" width="11.5703125" style="1" customWidth="1"/>
    <col min="8214" max="8214" width="10.28515625" style="1" customWidth="1"/>
    <col min="8215" max="8215" width="11.5703125" style="1" customWidth="1"/>
    <col min="8216" max="8216" width="11.7109375" style="1" customWidth="1"/>
    <col min="8217" max="8217" width="10.85546875" style="1" customWidth="1"/>
    <col min="8218" max="8218" width="21.42578125" style="1" bestFit="1" customWidth="1"/>
    <col min="8219" max="8219" width="16" style="1" bestFit="1" customWidth="1"/>
    <col min="8220" max="8220" width="15.7109375" style="1" customWidth="1"/>
    <col min="8221" max="8221" width="15.28515625" style="1" customWidth="1"/>
    <col min="8222" max="8222" width="13.7109375" style="1" customWidth="1"/>
    <col min="8223" max="8223" width="14.42578125" style="1" customWidth="1"/>
    <col min="8224" max="8224" width="14.28515625" style="1" customWidth="1"/>
    <col min="8225" max="8225" width="14.7109375" style="1" customWidth="1"/>
    <col min="8226" max="8226" width="14.140625" style="1" customWidth="1"/>
    <col min="8227" max="8227" width="14.85546875" style="1" customWidth="1"/>
    <col min="8228" max="8228" width="15.7109375" style="1" customWidth="1"/>
    <col min="8229" max="8230" width="0" style="1" hidden="1" customWidth="1"/>
    <col min="8231" max="8231" width="13.7109375" style="1" customWidth="1"/>
    <col min="8232" max="8239" width="0" style="1" hidden="1" customWidth="1"/>
    <col min="8240" max="8240" width="12" style="1" customWidth="1"/>
    <col min="8241" max="8272" width="10.5703125" style="1" customWidth="1"/>
    <col min="8273" max="8369" width="0" style="1" hidden="1" customWidth="1"/>
    <col min="8370" max="8449" width="0" style="1" hidden="1"/>
    <col min="8450" max="8450" width="38.85546875" style="1" customWidth="1"/>
    <col min="8451" max="8452" width="0" style="1" hidden="1" customWidth="1"/>
    <col min="8453" max="8453" width="16" style="1" customWidth="1"/>
    <col min="8454" max="8454" width="29.7109375" style="1" customWidth="1"/>
    <col min="8455" max="8455" width="14.28515625" style="1" customWidth="1"/>
    <col min="8456" max="8456" width="12.85546875" style="1" customWidth="1"/>
    <col min="8457" max="8457" width="14.140625" style="1" customWidth="1"/>
    <col min="8458" max="8458" width="15.42578125" style="1" customWidth="1"/>
    <col min="8459" max="8459" width="14.42578125" style="1" customWidth="1"/>
    <col min="8460" max="8462" width="12.28515625" style="1" customWidth="1"/>
    <col min="8463" max="8463" width="14.7109375" style="1" customWidth="1"/>
    <col min="8464" max="8464" width="15.7109375" style="1" customWidth="1"/>
    <col min="8465" max="8465" width="15.28515625" style="1" customWidth="1"/>
    <col min="8466" max="8466" width="11.28515625" style="1" customWidth="1"/>
    <col min="8467" max="8467" width="12.42578125" style="1" customWidth="1"/>
    <col min="8468" max="8468" width="11.7109375" style="1" customWidth="1"/>
    <col min="8469" max="8469" width="11.5703125" style="1" customWidth="1"/>
    <col min="8470" max="8470" width="10.28515625" style="1" customWidth="1"/>
    <col min="8471" max="8471" width="11.5703125" style="1" customWidth="1"/>
    <col min="8472" max="8472" width="11.7109375" style="1" customWidth="1"/>
    <col min="8473" max="8473" width="10.85546875" style="1" customWidth="1"/>
    <col min="8474" max="8474" width="21.42578125" style="1" bestFit="1" customWidth="1"/>
    <col min="8475" max="8475" width="16" style="1" bestFit="1" customWidth="1"/>
    <col min="8476" max="8476" width="15.7109375" style="1" customWidth="1"/>
    <col min="8477" max="8477" width="15.28515625" style="1" customWidth="1"/>
    <col min="8478" max="8478" width="13.7109375" style="1" customWidth="1"/>
    <col min="8479" max="8479" width="14.42578125" style="1" customWidth="1"/>
    <col min="8480" max="8480" width="14.28515625" style="1" customWidth="1"/>
    <col min="8481" max="8481" width="14.7109375" style="1" customWidth="1"/>
    <col min="8482" max="8482" width="14.140625" style="1" customWidth="1"/>
    <col min="8483" max="8483" width="14.85546875" style="1" customWidth="1"/>
    <col min="8484" max="8484" width="15.7109375" style="1" customWidth="1"/>
    <col min="8485" max="8486" width="0" style="1" hidden="1" customWidth="1"/>
    <col min="8487" max="8487" width="13.7109375" style="1" customWidth="1"/>
    <col min="8488" max="8495" width="0" style="1" hidden="1" customWidth="1"/>
    <col min="8496" max="8496" width="12" style="1" customWidth="1"/>
    <col min="8497" max="8528" width="10.5703125" style="1" customWidth="1"/>
    <col min="8529" max="8625" width="0" style="1" hidden="1" customWidth="1"/>
    <col min="8626" max="8705" width="0" style="1" hidden="1"/>
    <col min="8706" max="8706" width="38.85546875" style="1" customWidth="1"/>
    <col min="8707" max="8708" width="0" style="1" hidden="1" customWidth="1"/>
    <col min="8709" max="8709" width="16" style="1" customWidth="1"/>
    <col min="8710" max="8710" width="29.7109375" style="1" customWidth="1"/>
    <col min="8711" max="8711" width="14.28515625" style="1" customWidth="1"/>
    <col min="8712" max="8712" width="12.85546875" style="1" customWidth="1"/>
    <col min="8713" max="8713" width="14.140625" style="1" customWidth="1"/>
    <col min="8714" max="8714" width="15.42578125" style="1" customWidth="1"/>
    <col min="8715" max="8715" width="14.42578125" style="1" customWidth="1"/>
    <col min="8716" max="8718" width="12.28515625" style="1" customWidth="1"/>
    <col min="8719" max="8719" width="14.7109375" style="1" customWidth="1"/>
    <col min="8720" max="8720" width="15.7109375" style="1" customWidth="1"/>
    <col min="8721" max="8721" width="15.28515625" style="1" customWidth="1"/>
    <col min="8722" max="8722" width="11.28515625" style="1" customWidth="1"/>
    <col min="8723" max="8723" width="12.42578125" style="1" customWidth="1"/>
    <col min="8724" max="8724" width="11.7109375" style="1" customWidth="1"/>
    <col min="8725" max="8725" width="11.5703125" style="1" customWidth="1"/>
    <col min="8726" max="8726" width="10.28515625" style="1" customWidth="1"/>
    <col min="8727" max="8727" width="11.5703125" style="1" customWidth="1"/>
    <col min="8728" max="8728" width="11.7109375" style="1" customWidth="1"/>
    <col min="8729" max="8729" width="10.85546875" style="1" customWidth="1"/>
    <col min="8730" max="8730" width="21.42578125" style="1" bestFit="1" customWidth="1"/>
    <col min="8731" max="8731" width="16" style="1" bestFit="1" customWidth="1"/>
    <col min="8732" max="8732" width="15.7109375" style="1" customWidth="1"/>
    <col min="8733" max="8733" width="15.28515625" style="1" customWidth="1"/>
    <col min="8734" max="8734" width="13.7109375" style="1" customWidth="1"/>
    <col min="8735" max="8735" width="14.42578125" style="1" customWidth="1"/>
    <col min="8736" max="8736" width="14.28515625" style="1" customWidth="1"/>
    <col min="8737" max="8737" width="14.7109375" style="1" customWidth="1"/>
    <col min="8738" max="8738" width="14.140625" style="1" customWidth="1"/>
    <col min="8739" max="8739" width="14.85546875" style="1" customWidth="1"/>
    <col min="8740" max="8740" width="15.7109375" style="1" customWidth="1"/>
    <col min="8741" max="8742" width="0" style="1" hidden="1" customWidth="1"/>
    <col min="8743" max="8743" width="13.7109375" style="1" customWidth="1"/>
    <col min="8744" max="8751" width="0" style="1" hidden="1" customWidth="1"/>
    <col min="8752" max="8752" width="12" style="1" customWidth="1"/>
    <col min="8753" max="8784" width="10.5703125" style="1" customWidth="1"/>
    <col min="8785" max="8881" width="0" style="1" hidden="1" customWidth="1"/>
    <col min="8882" max="8961" width="0" style="1" hidden="1"/>
    <col min="8962" max="8962" width="38.85546875" style="1" customWidth="1"/>
    <col min="8963" max="8964" width="0" style="1" hidden="1" customWidth="1"/>
    <col min="8965" max="8965" width="16" style="1" customWidth="1"/>
    <col min="8966" max="8966" width="29.7109375" style="1" customWidth="1"/>
    <col min="8967" max="8967" width="14.28515625" style="1" customWidth="1"/>
    <col min="8968" max="8968" width="12.85546875" style="1" customWidth="1"/>
    <col min="8969" max="8969" width="14.140625" style="1" customWidth="1"/>
    <col min="8970" max="8970" width="15.42578125" style="1" customWidth="1"/>
    <col min="8971" max="8971" width="14.42578125" style="1" customWidth="1"/>
    <col min="8972" max="8974" width="12.28515625" style="1" customWidth="1"/>
    <col min="8975" max="8975" width="14.7109375" style="1" customWidth="1"/>
    <col min="8976" max="8976" width="15.7109375" style="1" customWidth="1"/>
    <col min="8977" max="8977" width="15.28515625" style="1" customWidth="1"/>
    <col min="8978" max="8978" width="11.28515625" style="1" customWidth="1"/>
    <col min="8979" max="8979" width="12.42578125" style="1" customWidth="1"/>
    <col min="8980" max="8980" width="11.7109375" style="1" customWidth="1"/>
    <col min="8981" max="8981" width="11.5703125" style="1" customWidth="1"/>
    <col min="8982" max="8982" width="10.28515625" style="1" customWidth="1"/>
    <col min="8983" max="8983" width="11.5703125" style="1" customWidth="1"/>
    <col min="8984" max="8984" width="11.7109375" style="1" customWidth="1"/>
    <col min="8985" max="8985" width="10.85546875" style="1" customWidth="1"/>
    <col min="8986" max="8986" width="21.42578125" style="1" bestFit="1" customWidth="1"/>
    <col min="8987" max="8987" width="16" style="1" bestFit="1" customWidth="1"/>
    <col min="8988" max="8988" width="15.7109375" style="1" customWidth="1"/>
    <col min="8989" max="8989" width="15.28515625" style="1" customWidth="1"/>
    <col min="8990" max="8990" width="13.7109375" style="1" customWidth="1"/>
    <col min="8991" max="8991" width="14.42578125" style="1" customWidth="1"/>
    <col min="8992" max="8992" width="14.28515625" style="1" customWidth="1"/>
    <col min="8993" max="8993" width="14.7109375" style="1" customWidth="1"/>
    <col min="8994" max="8994" width="14.140625" style="1" customWidth="1"/>
    <col min="8995" max="8995" width="14.85546875" style="1" customWidth="1"/>
    <col min="8996" max="8996" width="15.7109375" style="1" customWidth="1"/>
    <col min="8997" max="8998" width="0" style="1" hidden="1" customWidth="1"/>
    <col min="8999" max="8999" width="13.7109375" style="1" customWidth="1"/>
    <col min="9000" max="9007" width="0" style="1" hidden="1" customWidth="1"/>
    <col min="9008" max="9008" width="12" style="1" customWidth="1"/>
    <col min="9009" max="9040" width="10.5703125" style="1" customWidth="1"/>
    <col min="9041" max="9137" width="0" style="1" hidden="1" customWidth="1"/>
    <col min="9138" max="9217" width="0" style="1" hidden="1"/>
    <col min="9218" max="9218" width="38.85546875" style="1" customWidth="1"/>
    <col min="9219" max="9220" width="0" style="1" hidden="1" customWidth="1"/>
    <col min="9221" max="9221" width="16" style="1" customWidth="1"/>
    <col min="9222" max="9222" width="29.7109375" style="1" customWidth="1"/>
    <col min="9223" max="9223" width="14.28515625" style="1" customWidth="1"/>
    <col min="9224" max="9224" width="12.85546875" style="1" customWidth="1"/>
    <col min="9225" max="9225" width="14.140625" style="1" customWidth="1"/>
    <col min="9226" max="9226" width="15.42578125" style="1" customWidth="1"/>
    <col min="9227" max="9227" width="14.42578125" style="1" customWidth="1"/>
    <col min="9228" max="9230" width="12.28515625" style="1" customWidth="1"/>
    <col min="9231" max="9231" width="14.7109375" style="1" customWidth="1"/>
    <col min="9232" max="9232" width="15.7109375" style="1" customWidth="1"/>
    <col min="9233" max="9233" width="15.28515625" style="1" customWidth="1"/>
    <col min="9234" max="9234" width="11.28515625" style="1" customWidth="1"/>
    <col min="9235" max="9235" width="12.42578125" style="1" customWidth="1"/>
    <col min="9236" max="9236" width="11.7109375" style="1" customWidth="1"/>
    <col min="9237" max="9237" width="11.5703125" style="1" customWidth="1"/>
    <col min="9238" max="9238" width="10.28515625" style="1" customWidth="1"/>
    <col min="9239" max="9239" width="11.5703125" style="1" customWidth="1"/>
    <col min="9240" max="9240" width="11.7109375" style="1" customWidth="1"/>
    <col min="9241" max="9241" width="10.85546875" style="1" customWidth="1"/>
    <col min="9242" max="9242" width="21.42578125" style="1" bestFit="1" customWidth="1"/>
    <col min="9243" max="9243" width="16" style="1" bestFit="1" customWidth="1"/>
    <col min="9244" max="9244" width="15.7109375" style="1" customWidth="1"/>
    <col min="9245" max="9245" width="15.28515625" style="1" customWidth="1"/>
    <col min="9246" max="9246" width="13.7109375" style="1" customWidth="1"/>
    <col min="9247" max="9247" width="14.42578125" style="1" customWidth="1"/>
    <col min="9248" max="9248" width="14.28515625" style="1" customWidth="1"/>
    <col min="9249" max="9249" width="14.7109375" style="1" customWidth="1"/>
    <col min="9250" max="9250" width="14.140625" style="1" customWidth="1"/>
    <col min="9251" max="9251" width="14.85546875" style="1" customWidth="1"/>
    <col min="9252" max="9252" width="15.7109375" style="1" customWidth="1"/>
    <col min="9253" max="9254" width="0" style="1" hidden="1" customWidth="1"/>
    <col min="9255" max="9255" width="13.7109375" style="1" customWidth="1"/>
    <col min="9256" max="9263" width="0" style="1" hidden="1" customWidth="1"/>
    <col min="9264" max="9264" width="12" style="1" customWidth="1"/>
    <col min="9265" max="9296" width="10.5703125" style="1" customWidth="1"/>
    <col min="9297" max="9393" width="0" style="1" hidden="1" customWidth="1"/>
    <col min="9394" max="9473" width="0" style="1" hidden="1"/>
    <col min="9474" max="9474" width="38.85546875" style="1" customWidth="1"/>
    <col min="9475" max="9476" width="0" style="1" hidden="1" customWidth="1"/>
    <col min="9477" max="9477" width="16" style="1" customWidth="1"/>
    <col min="9478" max="9478" width="29.7109375" style="1" customWidth="1"/>
    <col min="9479" max="9479" width="14.28515625" style="1" customWidth="1"/>
    <col min="9480" max="9480" width="12.85546875" style="1" customWidth="1"/>
    <col min="9481" max="9481" width="14.140625" style="1" customWidth="1"/>
    <col min="9482" max="9482" width="15.42578125" style="1" customWidth="1"/>
    <col min="9483" max="9483" width="14.42578125" style="1" customWidth="1"/>
    <col min="9484" max="9486" width="12.28515625" style="1" customWidth="1"/>
    <col min="9487" max="9487" width="14.7109375" style="1" customWidth="1"/>
    <col min="9488" max="9488" width="15.7109375" style="1" customWidth="1"/>
    <col min="9489" max="9489" width="15.28515625" style="1" customWidth="1"/>
    <col min="9490" max="9490" width="11.28515625" style="1" customWidth="1"/>
    <col min="9491" max="9491" width="12.42578125" style="1" customWidth="1"/>
    <col min="9492" max="9492" width="11.7109375" style="1" customWidth="1"/>
    <col min="9493" max="9493" width="11.5703125" style="1" customWidth="1"/>
    <col min="9494" max="9494" width="10.28515625" style="1" customWidth="1"/>
    <col min="9495" max="9495" width="11.5703125" style="1" customWidth="1"/>
    <col min="9496" max="9496" width="11.7109375" style="1" customWidth="1"/>
    <col min="9497" max="9497" width="10.85546875" style="1" customWidth="1"/>
    <col min="9498" max="9498" width="21.42578125" style="1" bestFit="1" customWidth="1"/>
    <col min="9499" max="9499" width="16" style="1" bestFit="1" customWidth="1"/>
    <col min="9500" max="9500" width="15.7109375" style="1" customWidth="1"/>
    <col min="9501" max="9501" width="15.28515625" style="1" customWidth="1"/>
    <col min="9502" max="9502" width="13.7109375" style="1" customWidth="1"/>
    <col min="9503" max="9503" width="14.42578125" style="1" customWidth="1"/>
    <col min="9504" max="9504" width="14.28515625" style="1" customWidth="1"/>
    <col min="9505" max="9505" width="14.7109375" style="1" customWidth="1"/>
    <col min="9506" max="9506" width="14.140625" style="1" customWidth="1"/>
    <col min="9507" max="9507" width="14.85546875" style="1" customWidth="1"/>
    <col min="9508" max="9508" width="15.7109375" style="1" customWidth="1"/>
    <col min="9509" max="9510" width="0" style="1" hidden="1" customWidth="1"/>
    <col min="9511" max="9511" width="13.7109375" style="1" customWidth="1"/>
    <col min="9512" max="9519" width="0" style="1" hidden="1" customWidth="1"/>
    <col min="9520" max="9520" width="12" style="1" customWidth="1"/>
    <col min="9521" max="9552" width="10.5703125" style="1" customWidth="1"/>
    <col min="9553" max="9649" width="0" style="1" hidden="1" customWidth="1"/>
    <col min="9650" max="9729" width="0" style="1" hidden="1"/>
    <col min="9730" max="9730" width="38.85546875" style="1" customWidth="1"/>
    <col min="9731" max="9732" width="0" style="1" hidden="1" customWidth="1"/>
    <col min="9733" max="9733" width="16" style="1" customWidth="1"/>
    <col min="9734" max="9734" width="29.7109375" style="1" customWidth="1"/>
    <col min="9735" max="9735" width="14.28515625" style="1" customWidth="1"/>
    <col min="9736" max="9736" width="12.85546875" style="1" customWidth="1"/>
    <col min="9737" max="9737" width="14.140625" style="1" customWidth="1"/>
    <col min="9738" max="9738" width="15.42578125" style="1" customWidth="1"/>
    <col min="9739" max="9739" width="14.42578125" style="1" customWidth="1"/>
    <col min="9740" max="9742" width="12.28515625" style="1" customWidth="1"/>
    <col min="9743" max="9743" width="14.7109375" style="1" customWidth="1"/>
    <col min="9744" max="9744" width="15.7109375" style="1" customWidth="1"/>
    <col min="9745" max="9745" width="15.28515625" style="1" customWidth="1"/>
    <col min="9746" max="9746" width="11.28515625" style="1" customWidth="1"/>
    <col min="9747" max="9747" width="12.42578125" style="1" customWidth="1"/>
    <col min="9748" max="9748" width="11.7109375" style="1" customWidth="1"/>
    <col min="9749" max="9749" width="11.5703125" style="1" customWidth="1"/>
    <col min="9750" max="9750" width="10.28515625" style="1" customWidth="1"/>
    <col min="9751" max="9751" width="11.5703125" style="1" customWidth="1"/>
    <col min="9752" max="9752" width="11.7109375" style="1" customWidth="1"/>
    <col min="9753" max="9753" width="10.85546875" style="1" customWidth="1"/>
    <col min="9754" max="9754" width="21.42578125" style="1" bestFit="1" customWidth="1"/>
    <col min="9755" max="9755" width="16" style="1" bestFit="1" customWidth="1"/>
    <col min="9756" max="9756" width="15.7109375" style="1" customWidth="1"/>
    <col min="9757" max="9757" width="15.28515625" style="1" customWidth="1"/>
    <col min="9758" max="9758" width="13.7109375" style="1" customWidth="1"/>
    <col min="9759" max="9759" width="14.42578125" style="1" customWidth="1"/>
    <col min="9760" max="9760" width="14.28515625" style="1" customWidth="1"/>
    <col min="9761" max="9761" width="14.7109375" style="1" customWidth="1"/>
    <col min="9762" max="9762" width="14.140625" style="1" customWidth="1"/>
    <col min="9763" max="9763" width="14.85546875" style="1" customWidth="1"/>
    <col min="9764" max="9764" width="15.7109375" style="1" customWidth="1"/>
    <col min="9765" max="9766" width="0" style="1" hidden="1" customWidth="1"/>
    <col min="9767" max="9767" width="13.7109375" style="1" customWidth="1"/>
    <col min="9768" max="9775" width="0" style="1" hidden="1" customWidth="1"/>
    <col min="9776" max="9776" width="12" style="1" customWidth="1"/>
    <col min="9777" max="9808" width="10.5703125" style="1" customWidth="1"/>
    <col min="9809" max="9905" width="0" style="1" hidden="1" customWidth="1"/>
    <col min="9906" max="9985" width="0" style="1" hidden="1"/>
    <col min="9986" max="9986" width="38.85546875" style="1" customWidth="1"/>
    <col min="9987" max="9988" width="0" style="1" hidden="1" customWidth="1"/>
    <col min="9989" max="9989" width="16" style="1" customWidth="1"/>
    <col min="9990" max="9990" width="29.7109375" style="1" customWidth="1"/>
    <col min="9991" max="9991" width="14.28515625" style="1" customWidth="1"/>
    <col min="9992" max="9992" width="12.85546875" style="1" customWidth="1"/>
    <col min="9993" max="9993" width="14.140625" style="1" customWidth="1"/>
    <col min="9994" max="9994" width="15.42578125" style="1" customWidth="1"/>
    <col min="9995" max="9995" width="14.42578125" style="1" customWidth="1"/>
    <col min="9996" max="9998" width="12.28515625" style="1" customWidth="1"/>
    <col min="9999" max="9999" width="14.7109375" style="1" customWidth="1"/>
    <col min="10000" max="10000" width="15.7109375" style="1" customWidth="1"/>
    <col min="10001" max="10001" width="15.28515625" style="1" customWidth="1"/>
    <col min="10002" max="10002" width="11.28515625" style="1" customWidth="1"/>
    <col min="10003" max="10003" width="12.42578125" style="1" customWidth="1"/>
    <col min="10004" max="10004" width="11.7109375" style="1" customWidth="1"/>
    <col min="10005" max="10005" width="11.5703125" style="1" customWidth="1"/>
    <col min="10006" max="10006" width="10.28515625" style="1" customWidth="1"/>
    <col min="10007" max="10007" width="11.5703125" style="1" customWidth="1"/>
    <col min="10008" max="10008" width="11.7109375" style="1" customWidth="1"/>
    <col min="10009" max="10009" width="10.85546875" style="1" customWidth="1"/>
    <col min="10010" max="10010" width="21.42578125" style="1" bestFit="1" customWidth="1"/>
    <col min="10011" max="10011" width="16" style="1" bestFit="1" customWidth="1"/>
    <col min="10012" max="10012" width="15.7109375" style="1" customWidth="1"/>
    <col min="10013" max="10013" width="15.28515625" style="1" customWidth="1"/>
    <col min="10014" max="10014" width="13.7109375" style="1" customWidth="1"/>
    <col min="10015" max="10015" width="14.42578125" style="1" customWidth="1"/>
    <col min="10016" max="10016" width="14.28515625" style="1" customWidth="1"/>
    <col min="10017" max="10017" width="14.7109375" style="1" customWidth="1"/>
    <col min="10018" max="10018" width="14.140625" style="1" customWidth="1"/>
    <col min="10019" max="10019" width="14.85546875" style="1" customWidth="1"/>
    <col min="10020" max="10020" width="15.7109375" style="1" customWidth="1"/>
    <col min="10021" max="10022" width="0" style="1" hidden="1" customWidth="1"/>
    <col min="10023" max="10023" width="13.7109375" style="1" customWidth="1"/>
    <col min="10024" max="10031" width="0" style="1" hidden="1" customWidth="1"/>
    <col min="10032" max="10032" width="12" style="1" customWidth="1"/>
    <col min="10033" max="10064" width="10.5703125" style="1" customWidth="1"/>
    <col min="10065" max="10161" width="0" style="1" hidden="1" customWidth="1"/>
    <col min="10162" max="10241" width="0" style="1" hidden="1"/>
    <col min="10242" max="10242" width="38.85546875" style="1" customWidth="1"/>
    <col min="10243" max="10244" width="0" style="1" hidden="1" customWidth="1"/>
    <col min="10245" max="10245" width="16" style="1" customWidth="1"/>
    <col min="10246" max="10246" width="29.7109375" style="1" customWidth="1"/>
    <col min="10247" max="10247" width="14.28515625" style="1" customWidth="1"/>
    <col min="10248" max="10248" width="12.85546875" style="1" customWidth="1"/>
    <col min="10249" max="10249" width="14.140625" style="1" customWidth="1"/>
    <col min="10250" max="10250" width="15.42578125" style="1" customWidth="1"/>
    <col min="10251" max="10251" width="14.42578125" style="1" customWidth="1"/>
    <col min="10252" max="10254" width="12.28515625" style="1" customWidth="1"/>
    <col min="10255" max="10255" width="14.7109375" style="1" customWidth="1"/>
    <col min="10256" max="10256" width="15.7109375" style="1" customWidth="1"/>
    <col min="10257" max="10257" width="15.28515625" style="1" customWidth="1"/>
    <col min="10258" max="10258" width="11.28515625" style="1" customWidth="1"/>
    <col min="10259" max="10259" width="12.42578125" style="1" customWidth="1"/>
    <col min="10260" max="10260" width="11.7109375" style="1" customWidth="1"/>
    <col min="10261" max="10261" width="11.5703125" style="1" customWidth="1"/>
    <col min="10262" max="10262" width="10.28515625" style="1" customWidth="1"/>
    <col min="10263" max="10263" width="11.5703125" style="1" customWidth="1"/>
    <col min="10264" max="10264" width="11.7109375" style="1" customWidth="1"/>
    <col min="10265" max="10265" width="10.85546875" style="1" customWidth="1"/>
    <col min="10266" max="10266" width="21.42578125" style="1" bestFit="1" customWidth="1"/>
    <col min="10267" max="10267" width="16" style="1" bestFit="1" customWidth="1"/>
    <col min="10268" max="10268" width="15.7109375" style="1" customWidth="1"/>
    <col min="10269" max="10269" width="15.28515625" style="1" customWidth="1"/>
    <col min="10270" max="10270" width="13.7109375" style="1" customWidth="1"/>
    <col min="10271" max="10271" width="14.42578125" style="1" customWidth="1"/>
    <col min="10272" max="10272" width="14.28515625" style="1" customWidth="1"/>
    <col min="10273" max="10273" width="14.7109375" style="1" customWidth="1"/>
    <col min="10274" max="10274" width="14.140625" style="1" customWidth="1"/>
    <col min="10275" max="10275" width="14.85546875" style="1" customWidth="1"/>
    <col min="10276" max="10276" width="15.7109375" style="1" customWidth="1"/>
    <col min="10277" max="10278" width="0" style="1" hidden="1" customWidth="1"/>
    <col min="10279" max="10279" width="13.7109375" style="1" customWidth="1"/>
    <col min="10280" max="10287" width="0" style="1" hidden="1" customWidth="1"/>
    <col min="10288" max="10288" width="12" style="1" customWidth="1"/>
    <col min="10289" max="10320" width="10.5703125" style="1" customWidth="1"/>
    <col min="10321" max="10417" width="0" style="1" hidden="1" customWidth="1"/>
    <col min="10418" max="10497" width="0" style="1" hidden="1"/>
    <col min="10498" max="10498" width="38.85546875" style="1" customWidth="1"/>
    <col min="10499" max="10500" width="0" style="1" hidden="1" customWidth="1"/>
    <col min="10501" max="10501" width="16" style="1" customWidth="1"/>
    <col min="10502" max="10502" width="29.7109375" style="1" customWidth="1"/>
    <col min="10503" max="10503" width="14.28515625" style="1" customWidth="1"/>
    <col min="10504" max="10504" width="12.85546875" style="1" customWidth="1"/>
    <col min="10505" max="10505" width="14.140625" style="1" customWidth="1"/>
    <col min="10506" max="10506" width="15.42578125" style="1" customWidth="1"/>
    <col min="10507" max="10507" width="14.42578125" style="1" customWidth="1"/>
    <col min="10508" max="10510" width="12.28515625" style="1" customWidth="1"/>
    <col min="10511" max="10511" width="14.7109375" style="1" customWidth="1"/>
    <col min="10512" max="10512" width="15.7109375" style="1" customWidth="1"/>
    <col min="10513" max="10513" width="15.28515625" style="1" customWidth="1"/>
    <col min="10514" max="10514" width="11.28515625" style="1" customWidth="1"/>
    <col min="10515" max="10515" width="12.42578125" style="1" customWidth="1"/>
    <col min="10516" max="10516" width="11.7109375" style="1" customWidth="1"/>
    <col min="10517" max="10517" width="11.5703125" style="1" customWidth="1"/>
    <col min="10518" max="10518" width="10.28515625" style="1" customWidth="1"/>
    <col min="10519" max="10519" width="11.5703125" style="1" customWidth="1"/>
    <col min="10520" max="10520" width="11.7109375" style="1" customWidth="1"/>
    <col min="10521" max="10521" width="10.85546875" style="1" customWidth="1"/>
    <col min="10522" max="10522" width="21.42578125" style="1" bestFit="1" customWidth="1"/>
    <col min="10523" max="10523" width="16" style="1" bestFit="1" customWidth="1"/>
    <col min="10524" max="10524" width="15.7109375" style="1" customWidth="1"/>
    <col min="10525" max="10525" width="15.28515625" style="1" customWidth="1"/>
    <col min="10526" max="10526" width="13.7109375" style="1" customWidth="1"/>
    <col min="10527" max="10527" width="14.42578125" style="1" customWidth="1"/>
    <col min="10528" max="10528" width="14.28515625" style="1" customWidth="1"/>
    <col min="10529" max="10529" width="14.7109375" style="1" customWidth="1"/>
    <col min="10530" max="10530" width="14.140625" style="1" customWidth="1"/>
    <col min="10531" max="10531" width="14.85546875" style="1" customWidth="1"/>
    <col min="10532" max="10532" width="15.7109375" style="1" customWidth="1"/>
    <col min="10533" max="10534" width="0" style="1" hidden="1" customWidth="1"/>
    <col min="10535" max="10535" width="13.7109375" style="1" customWidth="1"/>
    <col min="10536" max="10543" width="0" style="1" hidden="1" customWidth="1"/>
    <col min="10544" max="10544" width="12" style="1" customWidth="1"/>
    <col min="10545" max="10576" width="10.5703125" style="1" customWidth="1"/>
    <col min="10577" max="10673" width="0" style="1" hidden="1" customWidth="1"/>
    <col min="10674" max="10753" width="0" style="1" hidden="1"/>
    <col min="10754" max="10754" width="38.85546875" style="1" customWidth="1"/>
    <col min="10755" max="10756" width="0" style="1" hidden="1" customWidth="1"/>
    <col min="10757" max="10757" width="16" style="1" customWidth="1"/>
    <col min="10758" max="10758" width="29.7109375" style="1" customWidth="1"/>
    <col min="10759" max="10759" width="14.28515625" style="1" customWidth="1"/>
    <col min="10760" max="10760" width="12.85546875" style="1" customWidth="1"/>
    <col min="10761" max="10761" width="14.140625" style="1" customWidth="1"/>
    <col min="10762" max="10762" width="15.42578125" style="1" customWidth="1"/>
    <col min="10763" max="10763" width="14.42578125" style="1" customWidth="1"/>
    <col min="10764" max="10766" width="12.28515625" style="1" customWidth="1"/>
    <col min="10767" max="10767" width="14.7109375" style="1" customWidth="1"/>
    <col min="10768" max="10768" width="15.7109375" style="1" customWidth="1"/>
    <col min="10769" max="10769" width="15.28515625" style="1" customWidth="1"/>
    <col min="10770" max="10770" width="11.28515625" style="1" customWidth="1"/>
    <col min="10771" max="10771" width="12.42578125" style="1" customWidth="1"/>
    <col min="10772" max="10772" width="11.7109375" style="1" customWidth="1"/>
    <col min="10773" max="10773" width="11.5703125" style="1" customWidth="1"/>
    <col min="10774" max="10774" width="10.28515625" style="1" customWidth="1"/>
    <col min="10775" max="10775" width="11.5703125" style="1" customWidth="1"/>
    <col min="10776" max="10776" width="11.7109375" style="1" customWidth="1"/>
    <col min="10777" max="10777" width="10.85546875" style="1" customWidth="1"/>
    <col min="10778" max="10778" width="21.42578125" style="1" bestFit="1" customWidth="1"/>
    <col min="10779" max="10779" width="16" style="1" bestFit="1" customWidth="1"/>
    <col min="10780" max="10780" width="15.7109375" style="1" customWidth="1"/>
    <col min="10781" max="10781" width="15.28515625" style="1" customWidth="1"/>
    <col min="10782" max="10782" width="13.7109375" style="1" customWidth="1"/>
    <col min="10783" max="10783" width="14.42578125" style="1" customWidth="1"/>
    <col min="10784" max="10784" width="14.28515625" style="1" customWidth="1"/>
    <col min="10785" max="10785" width="14.7109375" style="1" customWidth="1"/>
    <col min="10786" max="10786" width="14.140625" style="1" customWidth="1"/>
    <col min="10787" max="10787" width="14.85546875" style="1" customWidth="1"/>
    <col min="10788" max="10788" width="15.7109375" style="1" customWidth="1"/>
    <col min="10789" max="10790" width="0" style="1" hidden="1" customWidth="1"/>
    <col min="10791" max="10791" width="13.7109375" style="1" customWidth="1"/>
    <col min="10792" max="10799" width="0" style="1" hidden="1" customWidth="1"/>
    <col min="10800" max="10800" width="12" style="1" customWidth="1"/>
    <col min="10801" max="10832" width="10.5703125" style="1" customWidth="1"/>
    <col min="10833" max="10929" width="0" style="1" hidden="1" customWidth="1"/>
    <col min="10930" max="11009" width="0" style="1" hidden="1"/>
    <col min="11010" max="11010" width="38.85546875" style="1" customWidth="1"/>
    <col min="11011" max="11012" width="0" style="1" hidden="1" customWidth="1"/>
    <col min="11013" max="11013" width="16" style="1" customWidth="1"/>
    <col min="11014" max="11014" width="29.7109375" style="1" customWidth="1"/>
    <col min="11015" max="11015" width="14.28515625" style="1" customWidth="1"/>
    <col min="11016" max="11016" width="12.85546875" style="1" customWidth="1"/>
    <col min="11017" max="11017" width="14.140625" style="1" customWidth="1"/>
    <col min="11018" max="11018" width="15.42578125" style="1" customWidth="1"/>
    <col min="11019" max="11019" width="14.42578125" style="1" customWidth="1"/>
    <col min="11020" max="11022" width="12.28515625" style="1" customWidth="1"/>
    <col min="11023" max="11023" width="14.7109375" style="1" customWidth="1"/>
    <col min="11024" max="11024" width="15.7109375" style="1" customWidth="1"/>
    <col min="11025" max="11025" width="15.28515625" style="1" customWidth="1"/>
    <col min="11026" max="11026" width="11.28515625" style="1" customWidth="1"/>
    <col min="11027" max="11027" width="12.42578125" style="1" customWidth="1"/>
    <col min="11028" max="11028" width="11.7109375" style="1" customWidth="1"/>
    <col min="11029" max="11029" width="11.5703125" style="1" customWidth="1"/>
    <col min="11030" max="11030" width="10.28515625" style="1" customWidth="1"/>
    <col min="11031" max="11031" width="11.5703125" style="1" customWidth="1"/>
    <col min="11032" max="11032" width="11.7109375" style="1" customWidth="1"/>
    <col min="11033" max="11033" width="10.85546875" style="1" customWidth="1"/>
    <col min="11034" max="11034" width="21.42578125" style="1" bestFit="1" customWidth="1"/>
    <col min="11035" max="11035" width="16" style="1" bestFit="1" customWidth="1"/>
    <col min="11036" max="11036" width="15.7109375" style="1" customWidth="1"/>
    <col min="11037" max="11037" width="15.28515625" style="1" customWidth="1"/>
    <col min="11038" max="11038" width="13.7109375" style="1" customWidth="1"/>
    <col min="11039" max="11039" width="14.42578125" style="1" customWidth="1"/>
    <col min="11040" max="11040" width="14.28515625" style="1" customWidth="1"/>
    <col min="11041" max="11041" width="14.7109375" style="1" customWidth="1"/>
    <col min="11042" max="11042" width="14.140625" style="1" customWidth="1"/>
    <col min="11043" max="11043" width="14.85546875" style="1" customWidth="1"/>
    <col min="11044" max="11044" width="15.7109375" style="1" customWidth="1"/>
    <col min="11045" max="11046" width="0" style="1" hidden="1" customWidth="1"/>
    <col min="11047" max="11047" width="13.7109375" style="1" customWidth="1"/>
    <col min="11048" max="11055" width="0" style="1" hidden="1" customWidth="1"/>
    <col min="11056" max="11056" width="12" style="1" customWidth="1"/>
    <col min="11057" max="11088" width="10.5703125" style="1" customWidth="1"/>
    <col min="11089" max="11185" width="0" style="1" hidden="1" customWidth="1"/>
    <col min="11186" max="11265" width="0" style="1" hidden="1"/>
    <col min="11266" max="11266" width="38.85546875" style="1" customWidth="1"/>
    <col min="11267" max="11268" width="0" style="1" hidden="1" customWidth="1"/>
    <col min="11269" max="11269" width="16" style="1" customWidth="1"/>
    <col min="11270" max="11270" width="29.7109375" style="1" customWidth="1"/>
    <col min="11271" max="11271" width="14.28515625" style="1" customWidth="1"/>
    <col min="11272" max="11272" width="12.85546875" style="1" customWidth="1"/>
    <col min="11273" max="11273" width="14.140625" style="1" customWidth="1"/>
    <col min="11274" max="11274" width="15.42578125" style="1" customWidth="1"/>
    <col min="11275" max="11275" width="14.42578125" style="1" customWidth="1"/>
    <col min="11276" max="11278" width="12.28515625" style="1" customWidth="1"/>
    <col min="11279" max="11279" width="14.7109375" style="1" customWidth="1"/>
    <col min="11280" max="11280" width="15.7109375" style="1" customWidth="1"/>
    <col min="11281" max="11281" width="15.28515625" style="1" customWidth="1"/>
    <col min="11282" max="11282" width="11.28515625" style="1" customWidth="1"/>
    <col min="11283" max="11283" width="12.42578125" style="1" customWidth="1"/>
    <col min="11284" max="11284" width="11.7109375" style="1" customWidth="1"/>
    <col min="11285" max="11285" width="11.5703125" style="1" customWidth="1"/>
    <col min="11286" max="11286" width="10.28515625" style="1" customWidth="1"/>
    <col min="11287" max="11287" width="11.5703125" style="1" customWidth="1"/>
    <col min="11288" max="11288" width="11.7109375" style="1" customWidth="1"/>
    <col min="11289" max="11289" width="10.85546875" style="1" customWidth="1"/>
    <col min="11290" max="11290" width="21.42578125" style="1" bestFit="1" customWidth="1"/>
    <col min="11291" max="11291" width="16" style="1" bestFit="1" customWidth="1"/>
    <col min="11292" max="11292" width="15.7109375" style="1" customWidth="1"/>
    <col min="11293" max="11293" width="15.28515625" style="1" customWidth="1"/>
    <col min="11294" max="11294" width="13.7109375" style="1" customWidth="1"/>
    <col min="11295" max="11295" width="14.42578125" style="1" customWidth="1"/>
    <col min="11296" max="11296" width="14.28515625" style="1" customWidth="1"/>
    <col min="11297" max="11297" width="14.7109375" style="1" customWidth="1"/>
    <col min="11298" max="11298" width="14.140625" style="1" customWidth="1"/>
    <col min="11299" max="11299" width="14.85546875" style="1" customWidth="1"/>
    <col min="11300" max="11300" width="15.7109375" style="1" customWidth="1"/>
    <col min="11301" max="11302" width="0" style="1" hidden="1" customWidth="1"/>
    <col min="11303" max="11303" width="13.7109375" style="1" customWidth="1"/>
    <col min="11304" max="11311" width="0" style="1" hidden="1" customWidth="1"/>
    <col min="11312" max="11312" width="12" style="1" customWidth="1"/>
    <col min="11313" max="11344" width="10.5703125" style="1" customWidth="1"/>
    <col min="11345" max="11441" width="0" style="1" hidden="1" customWidth="1"/>
    <col min="11442" max="11521" width="0" style="1" hidden="1"/>
    <col min="11522" max="11522" width="38.85546875" style="1" customWidth="1"/>
    <col min="11523" max="11524" width="0" style="1" hidden="1" customWidth="1"/>
    <col min="11525" max="11525" width="16" style="1" customWidth="1"/>
    <col min="11526" max="11526" width="29.7109375" style="1" customWidth="1"/>
    <col min="11527" max="11527" width="14.28515625" style="1" customWidth="1"/>
    <col min="11528" max="11528" width="12.85546875" style="1" customWidth="1"/>
    <col min="11529" max="11529" width="14.140625" style="1" customWidth="1"/>
    <col min="11530" max="11530" width="15.42578125" style="1" customWidth="1"/>
    <col min="11531" max="11531" width="14.42578125" style="1" customWidth="1"/>
    <col min="11532" max="11534" width="12.28515625" style="1" customWidth="1"/>
    <col min="11535" max="11535" width="14.7109375" style="1" customWidth="1"/>
    <col min="11536" max="11536" width="15.7109375" style="1" customWidth="1"/>
    <col min="11537" max="11537" width="15.28515625" style="1" customWidth="1"/>
    <col min="11538" max="11538" width="11.28515625" style="1" customWidth="1"/>
    <col min="11539" max="11539" width="12.42578125" style="1" customWidth="1"/>
    <col min="11540" max="11540" width="11.7109375" style="1" customWidth="1"/>
    <col min="11541" max="11541" width="11.5703125" style="1" customWidth="1"/>
    <col min="11542" max="11542" width="10.28515625" style="1" customWidth="1"/>
    <col min="11543" max="11543" width="11.5703125" style="1" customWidth="1"/>
    <col min="11544" max="11544" width="11.7109375" style="1" customWidth="1"/>
    <col min="11545" max="11545" width="10.85546875" style="1" customWidth="1"/>
    <col min="11546" max="11546" width="21.42578125" style="1" bestFit="1" customWidth="1"/>
    <col min="11547" max="11547" width="16" style="1" bestFit="1" customWidth="1"/>
    <col min="11548" max="11548" width="15.7109375" style="1" customWidth="1"/>
    <col min="11549" max="11549" width="15.28515625" style="1" customWidth="1"/>
    <col min="11550" max="11550" width="13.7109375" style="1" customWidth="1"/>
    <col min="11551" max="11551" width="14.42578125" style="1" customWidth="1"/>
    <col min="11552" max="11552" width="14.28515625" style="1" customWidth="1"/>
    <col min="11553" max="11553" width="14.7109375" style="1" customWidth="1"/>
    <col min="11554" max="11554" width="14.140625" style="1" customWidth="1"/>
    <col min="11555" max="11555" width="14.85546875" style="1" customWidth="1"/>
    <col min="11556" max="11556" width="15.7109375" style="1" customWidth="1"/>
    <col min="11557" max="11558" width="0" style="1" hidden="1" customWidth="1"/>
    <col min="11559" max="11559" width="13.7109375" style="1" customWidth="1"/>
    <col min="11560" max="11567" width="0" style="1" hidden="1" customWidth="1"/>
    <col min="11568" max="11568" width="12" style="1" customWidth="1"/>
    <col min="11569" max="11600" width="10.5703125" style="1" customWidth="1"/>
    <col min="11601" max="11697" width="0" style="1" hidden="1" customWidth="1"/>
    <col min="11698" max="11777" width="0" style="1" hidden="1"/>
    <col min="11778" max="11778" width="38.85546875" style="1" customWidth="1"/>
    <col min="11779" max="11780" width="0" style="1" hidden="1" customWidth="1"/>
    <col min="11781" max="11781" width="16" style="1" customWidth="1"/>
    <col min="11782" max="11782" width="29.7109375" style="1" customWidth="1"/>
    <col min="11783" max="11783" width="14.28515625" style="1" customWidth="1"/>
    <col min="11784" max="11784" width="12.85546875" style="1" customWidth="1"/>
    <col min="11785" max="11785" width="14.140625" style="1" customWidth="1"/>
    <col min="11786" max="11786" width="15.42578125" style="1" customWidth="1"/>
    <col min="11787" max="11787" width="14.42578125" style="1" customWidth="1"/>
    <col min="11788" max="11790" width="12.28515625" style="1" customWidth="1"/>
    <col min="11791" max="11791" width="14.7109375" style="1" customWidth="1"/>
    <col min="11792" max="11792" width="15.7109375" style="1" customWidth="1"/>
    <col min="11793" max="11793" width="15.28515625" style="1" customWidth="1"/>
    <col min="11794" max="11794" width="11.28515625" style="1" customWidth="1"/>
    <col min="11795" max="11795" width="12.42578125" style="1" customWidth="1"/>
    <col min="11796" max="11796" width="11.7109375" style="1" customWidth="1"/>
    <col min="11797" max="11797" width="11.5703125" style="1" customWidth="1"/>
    <col min="11798" max="11798" width="10.28515625" style="1" customWidth="1"/>
    <col min="11799" max="11799" width="11.5703125" style="1" customWidth="1"/>
    <col min="11800" max="11800" width="11.7109375" style="1" customWidth="1"/>
    <col min="11801" max="11801" width="10.85546875" style="1" customWidth="1"/>
    <col min="11802" max="11802" width="21.42578125" style="1" bestFit="1" customWidth="1"/>
    <col min="11803" max="11803" width="16" style="1" bestFit="1" customWidth="1"/>
    <col min="11804" max="11804" width="15.7109375" style="1" customWidth="1"/>
    <col min="11805" max="11805" width="15.28515625" style="1" customWidth="1"/>
    <col min="11806" max="11806" width="13.7109375" style="1" customWidth="1"/>
    <col min="11807" max="11807" width="14.42578125" style="1" customWidth="1"/>
    <col min="11808" max="11808" width="14.28515625" style="1" customWidth="1"/>
    <col min="11809" max="11809" width="14.7109375" style="1" customWidth="1"/>
    <col min="11810" max="11810" width="14.140625" style="1" customWidth="1"/>
    <col min="11811" max="11811" width="14.85546875" style="1" customWidth="1"/>
    <col min="11812" max="11812" width="15.7109375" style="1" customWidth="1"/>
    <col min="11813" max="11814" width="0" style="1" hidden="1" customWidth="1"/>
    <col min="11815" max="11815" width="13.7109375" style="1" customWidth="1"/>
    <col min="11816" max="11823" width="0" style="1" hidden="1" customWidth="1"/>
    <col min="11824" max="11824" width="12" style="1" customWidth="1"/>
    <col min="11825" max="11856" width="10.5703125" style="1" customWidth="1"/>
    <col min="11857" max="11953" width="0" style="1" hidden="1" customWidth="1"/>
    <col min="11954" max="12033" width="0" style="1" hidden="1"/>
    <col min="12034" max="12034" width="38.85546875" style="1" customWidth="1"/>
    <col min="12035" max="12036" width="0" style="1" hidden="1" customWidth="1"/>
    <col min="12037" max="12037" width="16" style="1" customWidth="1"/>
    <col min="12038" max="12038" width="29.7109375" style="1" customWidth="1"/>
    <col min="12039" max="12039" width="14.28515625" style="1" customWidth="1"/>
    <col min="12040" max="12040" width="12.85546875" style="1" customWidth="1"/>
    <col min="12041" max="12041" width="14.140625" style="1" customWidth="1"/>
    <col min="12042" max="12042" width="15.42578125" style="1" customWidth="1"/>
    <col min="12043" max="12043" width="14.42578125" style="1" customWidth="1"/>
    <col min="12044" max="12046" width="12.28515625" style="1" customWidth="1"/>
    <col min="12047" max="12047" width="14.7109375" style="1" customWidth="1"/>
    <col min="12048" max="12048" width="15.7109375" style="1" customWidth="1"/>
    <col min="12049" max="12049" width="15.28515625" style="1" customWidth="1"/>
    <col min="12050" max="12050" width="11.28515625" style="1" customWidth="1"/>
    <col min="12051" max="12051" width="12.42578125" style="1" customWidth="1"/>
    <col min="12052" max="12052" width="11.7109375" style="1" customWidth="1"/>
    <col min="12053" max="12053" width="11.5703125" style="1" customWidth="1"/>
    <col min="12054" max="12054" width="10.28515625" style="1" customWidth="1"/>
    <col min="12055" max="12055" width="11.5703125" style="1" customWidth="1"/>
    <col min="12056" max="12056" width="11.7109375" style="1" customWidth="1"/>
    <col min="12057" max="12057" width="10.85546875" style="1" customWidth="1"/>
    <col min="12058" max="12058" width="21.42578125" style="1" bestFit="1" customWidth="1"/>
    <col min="12059" max="12059" width="16" style="1" bestFit="1" customWidth="1"/>
    <col min="12060" max="12060" width="15.7109375" style="1" customWidth="1"/>
    <col min="12061" max="12061" width="15.28515625" style="1" customWidth="1"/>
    <col min="12062" max="12062" width="13.7109375" style="1" customWidth="1"/>
    <col min="12063" max="12063" width="14.42578125" style="1" customWidth="1"/>
    <col min="12064" max="12064" width="14.28515625" style="1" customWidth="1"/>
    <col min="12065" max="12065" width="14.7109375" style="1" customWidth="1"/>
    <col min="12066" max="12066" width="14.140625" style="1" customWidth="1"/>
    <col min="12067" max="12067" width="14.85546875" style="1" customWidth="1"/>
    <col min="12068" max="12068" width="15.7109375" style="1" customWidth="1"/>
    <col min="12069" max="12070" width="0" style="1" hidden="1" customWidth="1"/>
    <col min="12071" max="12071" width="13.7109375" style="1" customWidth="1"/>
    <col min="12072" max="12079" width="0" style="1" hidden="1" customWidth="1"/>
    <col min="12080" max="12080" width="12" style="1" customWidth="1"/>
    <col min="12081" max="12112" width="10.5703125" style="1" customWidth="1"/>
    <col min="12113" max="12209" width="0" style="1" hidden="1" customWidth="1"/>
    <col min="12210" max="12289" width="0" style="1" hidden="1"/>
    <col min="12290" max="12290" width="38.85546875" style="1" customWidth="1"/>
    <col min="12291" max="12292" width="0" style="1" hidden="1" customWidth="1"/>
    <col min="12293" max="12293" width="16" style="1" customWidth="1"/>
    <col min="12294" max="12294" width="29.7109375" style="1" customWidth="1"/>
    <col min="12295" max="12295" width="14.28515625" style="1" customWidth="1"/>
    <col min="12296" max="12296" width="12.85546875" style="1" customWidth="1"/>
    <col min="12297" max="12297" width="14.140625" style="1" customWidth="1"/>
    <col min="12298" max="12298" width="15.42578125" style="1" customWidth="1"/>
    <col min="12299" max="12299" width="14.42578125" style="1" customWidth="1"/>
    <col min="12300" max="12302" width="12.28515625" style="1" customWidth="1"/>
    <col min="12303" max="12303" width="14.7109375" style="1" customWidth="1"/>
    <col min="12304" max="12304" width="15.7109375" style="1" customWidth="1"/>
    <col min="12305" max="12305" width="15.28515625" style="1" customWidth="1"/>
    <col min="12306" max="12306" width="11.28515625" style="1" customWidth="1"/>
    <col min="12307" max="12307" width="12.42578125" style="1" customWidth="1"/>
    <col min="12308" max="12308" width="11.7109375" style="1" customWidth="1"/>
    <col min="12309" max="12309" width="11.5703125" style="1" customWidth="1"/>
    <col min="12310" max="12310" width="10.28515625" style="1" customWidth="1"/>
    <col min="12311" max="12311" width="11.5703125" style="1" customWidth="1"/>
    <col min="12312" max="12312" width="11.7109375" style="1" customWidth="1"/>
    <col min="12313" max="12313" width="10.85546875" style="1" customWidth="1"/>
    <col min="12314" max="12314" width="21.42578125" style="1" bestFit="1" customWidth="1"/>
    <col min="12315" max="12315" width="16" style="1" bestFit="1" customWidth="1"/>
    <col min="12316" max="12316" width="15.7109375" style="1" customWidth="1"/>
    <col min="12317" max="12317" width="15.28515625" style="1" customWidth="1"/>
    <col min="12318" max="12318" width="13.7109375" style="1" customWidth="1"/>
    <col min="12319" max="12319" width="14.42578125" style="1" customWidth="1"/>
    <col min="12320" max="12320" width="14.28515625" style="1" customWidth="1"/>
    <col min="12321" max="12321" width="14.7109375" style="1" customWidth="1"/>
    <col min="12322" max="12322" width="14.140625" style="1" customWidth="1"/>
    <col min="12323" max="12323" width="14.85546875" style="1" customWidth="1"/>
    <col min="12324" max="12324" width="15.7109375" style="1" customWidth="1"/>
    <col min="12325" max="12326" width="0" style="1" hidden="1" customWidth="1"/>
    <col min="12327" max="12327" width="13.7109375" style="1" customWidth="1"/>
    <col min="12328" max="12335" width="0" style="1" hidden="1" customWidth="1"/>
    <col min="12336" max="12336" width="12" style="1" customWidth="1"/>
    <col min="12337" max="12368" width="10.5703125" style="1" customWidth="1"/>
    <col min="12369" max="12465" width="0" style="1" hidden="1" customWidth="1"/>
    <col min="12466" max="12545" width="0" style="1" hidden="1"/>
    <col min="12546" max="12546" width="38.85546875" style="1" customWidth="1"/>
    <col min="12547" max="12548" width="0" style="1" hidden="1" customWidth="1"/>
    <col min="12549" max="12549" width="16" style="1" customWidth="1"/>
    <col min="12550" max="12550" width="29.7109375" style="1" customWidth="1"/>
    <col min="12551" max="12551" width="14.28515625" style="1" customWidth="1"/>
    <col min="12552" max="12552" width="12.85546875" style="1" customWidth="1"/>
    <col min="12553" max="12553" width="14.140625" style="1" customWidth="1"/>
    <col min="12554" max="12554" width="15.42578125" style="1" customWidth="1"/>
    <col min="12555" max="12555" width="14.42578125" style="1" customWidth="1"/>
    <col min="12556" max="12558" width="12.28515625" style="1" customWidth="1"/>
    <col min="12559" max="12559" width="14.7109375" style="1" customWidth="1"/>
    <col min="12560" max="12560" width="15.7109375" style="1" customWidth="1"/>
    <col min="12561" max="12561" width="15.28515625" style="1" customWidth="1"/>
    <col min="12562" max="12562" width="11.28515625" style="1" customWidth="1"/>
    <col min="12563" max="12563" width="12.42578125" style="1" customWidth="1"/>
    <col min="12564" max="12564" width="11.7109375" style="1" customWidth="1"/>
    <col min="12565" max="12565" width="11.5703125" style="1" customWidth="1"/>
    <col min="12566" max="12566" width="10.28515625" style="1" customWidth="1"/>
    <col min="12567" max="12567" width="11.5703125" style="1" customWidth="1"/>
    <col min="12568" max="12568" width="11.7109375" style="1" customWidth="1"/>
    <col min="12569" max="12569" width="10.85546875" style="1" customWidth="1"/>
    <col min="12570" max="12570" width="21.42578125" style="1" bestFit="1" customWidth="1"/>
    <col min="12571" max="12571" width="16" style="1" bestFit="1" customWidth="1"/>
    <col min="12572" max="12572" width="15.7109375" style="1" customWidth="1"/>
    <col min="12573" max="12573" width="15.28515625" style="1" customWidth="1"/>
    <col min="12574" max="12574" width="13.7109375" style="1" customWidth="1"/>
    <col min="12575" max="12575" width="14.42578125" style="1" customWidth="1"/>
    <col min="12576" max="12576" width="14.28515625" style="1" customWidth="1"/>
    <col min="12577" max="12577" width="14.7109375" style="1" customWidth="1"/>
    <col min="12578" max="12578" width="14.140625" style="1" customWidth="1"/>
    <col min="12579" max="12579" width="14.85546875" style="1" customWidth="1"/>
    <col min="12580" max="12580" width="15.7109375" style="1" customWidth="1"/>
    <col min="12581" max="12582" width="0" style="1" hidden="1" customWidth="1"/>
    <col min="12583" max="12583" width="13.7109375" style="1" customWidth="1"/>
    <col min="12584" max="12591" width="0" style="1" hidden="1" customWidth="1"/>
    <col min="12592" max="12592" width="12" style="1" customWidth="1"/>
    <col min="12593" max="12624" width="10.5703125" style="1" customWidth="1"/>
    <col min="12625" max="12721" width="0" style="1" hidden="1" customWidth="1"/>
    <col min="12722" max="12801" width="0" style="1" hidden="1"/>
    <col min="12802" max="12802" width="38.85546875" style="1" customWidth="1"/>
    <col min="12803" max="12804" width="0" style="1" hidden="1" customWidth="1"/>
    <col min="12805" max="12805" width="16" style="1" customWidth="1"/>
    <col min="12806" max="12806" width="29.7109375" style="1" customWidth="1"/>
    <col min="12807" max="12807" width="14.28515625" style="1" customWidth="1"/>
    <col min="12808" max="12808" width="12.85546875" style="1" customWidth="1"/>
    <col min="12809" max="12809" width="14.140625" style="1" customWidth="1"/>
    <col min="12810" max="12810" width="15.42578125" style="1" customWidth="1"/>
    <col min="12811" max="12811" width="14.42578125" style="1" customWidth="1"/>
    <col min="12812" max="12814" width="12.28515625" style="1" customWidth="1"/>
    <col min="12815" max="12815" width="14.7109375" style="1" customWidth="1"/>
    <col min="12816" max="12816" width="15.7109375" style="1" customWidth="1"/>
    <col min="12817" max="12817" width="15.28515625" style="1" customWidth="1"/>
    <col min="12818" max="12818" width="11.28515625" style="1" customWidth="1"/>
    <col min="12819" max="12819" width="12.42578125" style="1" customWidth="1"/>
    <col min="12820" max="12820" width="11.7109375" style="1" customWidth="1"/>
    <col min="12821" max="12821" width="11.5703125" style="1" customWidth="1"/>
    <col min="12822" max="12822" width="10.28515625" style="1" customWidth="1"/>
    <col min="12823" max="12823" width="11.5703125" style="1" customWidth="1"/>
    <col min="12824" max="12824" width="11.7109375" style="1" customWidth="1"/>
    <col min="12825" max="12825" width="10.85546875" style="1" customWidth="1"/>
    <col min="12826" max="12826" width="21.42578125" style="1" bestFit="1" customWidth="1"/>
    <col min="12827" max="12827" width="16" style="1" bestFit="1" customWidth="1"/>
    <col min="12828" max="12828" width="15.7109375" style="1" customWidth="1"/>
    <col min="12829" max="12829" width="15.28515625" style="1" customWidth="1"/>
    <col min="12830" max="12830" width="13.7109375" style="1" customWidth="1"/>
    <col min="12831" max="12831" width="14.42578125" style="1" customWidth="1"/>
    <col min="12832" max="12832" width="14.28515625" style="1" customWidth="1"/>
    <col min="12833" max="12833" width="14.7109375" style="1" customWidth="1"/>
    <col min="12834" max="12834" width="14.140625" style="1" customWidth="1"/>
    <col min="12835" max="12835" width="14.85546875" style="1" customWidth="1"/>
    <col min="12836" max="12836" width="15.7109375" style="1" customWidth="1"/>
    <col min="12837" max="12838" width="0" style="1" hidden="1" customWidth="1"/>
    <col min="12839" max="12839" width="13.7109375" style="1" customWidth="1"/>
    <col min="12840" max="12847" width="0" style="1" hidden="1" customWidth="1"/>
    <col min="12848" max="12848" width="12" style="1" customWidth="1"/>
    <col min="12849" max="12880" width="10.5703125" style="1" customWidth="1"/>
    <col min="12881" max="12977" width="0" style="1" hidden="1" customWidth="1"/>
    <col min="12978" max="13057" width="0" style="1" hidden="1"/>
    <col min="13058" max="13058" width="38.85546875" style="1" customWidth="1"/>
    <col min="13059" max="13060" width="0" style="1" hidden="1" customWidth="1"/>
    <col min="13061" max="13061" width="16" style="1" customWidth="1"/>
    <col min="13062" max="13062" width="29.7109375" style="1" customWidth="1"/>
    <col min="13063" max="13063" width="14.28515625" style="1" customWidth="1"/>
    <col min="13064" max="13064" width="12.85546875" style="1" customWidth="1"/>
    <col min="13065" max="13065" width="14.140625" style="1" customWidth="1"/>
    <col min="13066" max="13066" width="15.42578125" style="1" customWidth="1"/>
    <col min="13067" max="13067" width="14.42578125" style="1" customWidth="1"/>
    <col min="13068" max="13070" width="12.28515625" style="1" customWidth="1"/>
    <col min="13071" max="13071" width="14.7109375" style="1" customWidth="1"/>
    <col min="13072" max="13072" width="15.7109375" style="1" customWidth="1"/>
    <col min="13073" max="13073" width="15.28515625" style="1" customWidth="1"/>
    <col min="13074" max="13074" width="11.28515625" style="1" customWidth="1"/>
    <col min="13075" max="13075" width="12.42578125" style="1" customWidth="1"/>
    <col min="13076" max="13076" width="11.7109375" style="1" customWidth="1"/>
    <col min="13077" max="13077" width="11.5703125" style="1" customWidth="1"/>
    <col min="13078" max="13078" width="10.28515625" style="1" customWidth="1"/>
    <col min="13079" max="13079" width="11.5703125" style="1" customWidth="1"/>
    <col min="13080" max="13080" width="11.7109375" style="1" customWidth="1"/>
    <col min="13081" max="13081" width="10.85546875" style="1" customWidth="1"/>
    <col min="13082" max="13082" width="21.42578125" style="1" bestFit="1" customWidth="1"/>
    <col min="13083" max="13083" width="16" style="1" bestFit="1" customWidth="1"/>
    <col min="13084" max="13084" width="15.7109375" style="1" customWidth="1"/>
    <col min="13085" max="13085" width="15.28515625" style="1" customWidth="1"/>
    <col min="13086" max="13086" width="13.7109375" style="1" customWidth="1"/>
    <col min="13087" max="13087" width="14.42578125" style="1" customWidth="1"/>
    <col min="13088" max="13088" width="14.28515625" style="1" customWidth="1"/>
    <col min="13089" max="13089" width="14.7109375" style="1" customWidth="1"/>
    <col min="13090" max="13090" width="14.140625" style="1" customWidth="1"/>
    <col min="13091" max="13091" width="14.85546875" style="1" customWidth="1"/>
    <col min="13092" max="13092" width="15.7109375" style="1" customWidth="1"/>
    <col min="13093" max="13094" width="0" style="1" hidden="1" customWidth="1"/>
    <col min="13095" max="13095" width="13.7109375" style="1" customWidth="1"/>
    <col min="13096" max="13103" width="0" style="1" hidden="1" customWidth="1"/>
    <col min="13104" max="13104" width="12" style="1" customWidth="1"/>
    <col min="13105" max="13136" width="10.5703125" style="1" customWidth="1"/>
    <col min="13137" max="13233" width="0" style="1" hidden="1" customWidth="1"/>
    <col min="13234" max="13313" width="0" style="1" hidden="1"/>
    <col min="13314" max="13314" width="38.85546875" style="1" customWidth="1"/>
    <col min="13315" max="13316" width="0" style="1" hidden="1" customWidth="1"/>
    <col min="13317" max="13317" width="16" style="1" customWidth="1"/>
    <col min="13318" max="13318" width="29.7109375" style="1" customWidth="1"/>
    <col min="13319" max="13319" width="14.28515625" style="1" customWidth="1"/>
    <col min="13320" max="13320" width="12.85546875" style="1" customWidth="1"/>
    <col min="13321" max="13321" width="14.140625" style="1" customWidth="1"/>
    <col min="13322" max="13322" width="15.42578125" style="1" customWidth="1"/>
    <col min="13323" max="13323" width="14.42578125" style="1" customWidth="1"/>
    <col min="13324" max="13326" width="12.28515625" style="1" customWidth="1"/>
    <col min="13327" max="13327" width="14.7109375" style="1" customWidth="1"/>
    <col min="13328" max="13328" width="15.7109375" style="1" customWidth="1"/>
    <col min="13329" max="13329" width="15.28515625" style="1" customWidth="1"/>
    <col min="13330" max="13330" width="11.28515625" style="1" customWidth="1"/>
    <col min="13331" max="13331" width="12.42578125" style="1" customWidth="1"/>
    <col min="13332" max="13332" width="11.7109375" style="1" customWidth="1"/>
    <col min="13333" max="13333" width="11.5703125" style="1" customWidth="1"/>
    <col min="13334" max="13334" width="10.28515625" style="1" customWidth="1"/>
    <col min="13335" max="13335" width="11.5703125" style="1" customWidth="1"/>
    <col min="13336" max="13336" width="11.7109375" style="1" customWidth="1"/>
    <col min="13337" max="13337" width="10.85546875" style="1" customWidth="1"/>
    <col min="13338" max="13338" width="21.42578125" style="1" bestFit="1" customWidth="1"/>
    <col min="13339" max="13339" width="16" style="1" bestFit="1" customWidth="1"/>
    <col min="13340" max="13340" width="15.7109375" style="1" customWidth="1"/>
    <col min="13341" max="13341" width="15.28515625" style="1" customWidth="1"/>
    <col min="13342" max="13342" width="13.7109375" style="1" customWidth="1"/>
    <col min="13343" max="13343" width="14.42578125" style="1" customWidth="1"/>
    <col min="13344" max="13344" width="14.28515625" style="1" customWidth="1"/>
    <col min="13345" max="13345" width="14.7109375" style="1" customWidth="1"/>
    <col min="13346" max="13346" width="14.140625" style="1" customWidth="1"/>
    <col min="13347" max="13347" width="14.85546875" style="1" customWidth="1"/>
    <col min="13348" max="13348" width="15.7109375" style="1" customWidth="1"/>
    <col min="13349" max="13350" width="0" style="1" hidden="1" customWidth="1"/>
    <col min="13351" max="13351" width="13.7109375" style="1" customWidth="1"/>
    <col min="13352" max="13359" width="0" style="1" hidden="1" customWidth="1"/>
    <col min="13360" max="13360" width="12" style="1" customWidth="1"/>
    <col min="13361" max="13392" width="10.5703125" style="1" customWidth="1"/>
    <col min="13393" max="13489" width="0" style="1" hidden="1" customWidth="1"/>
    <col min="13490" max="13569" width="0" style="1" hidden="1"/>
    <col min="13570" max="13570" width="38.85546875" style="1" customWidth="1"/>
    <col min="13571" max="13572" width="0" style="1" hidden="1" customWidth="1"/>
    <col min="13573" max="13573" width="16" style="1" customWidth="1"/>
    <col min="13574" max="13574" width="29.7109375" style="1" customWidth="1"/>
    <col min="13575" max="13575" width="14.28515625" style="1" customWidth="1"/>
    <col min="13576" max="13576" width="12.85546875" style="1" customWidth="1"/>
    <col min="13577" max="13577" width="14.140625" style="1" customWidth="1"/>
    <col min="13578" max="13578" width="15.42578125" style="1" customWidth="1"/>
    <col min="13579" max="13579" width="14.42578125" style="1" customWidth="1"/>
    <col min="13580" max="13582" width="12.28515625" style="1" customWidth="1"/>
    <col min="13583" max="13583" width="14.7109375" style="1" customWidth="1"/>
    <col min="13584" max="13584" width="15.7109375" style="1" customWidth="1"/>
    <col min="13585" max="13585" width="15.28515625" style="1" customWidth="1"/>
    <col min="13586" max="13586" width="11.28515625" style="1" customWidth="1"/>
    <col min="13587" max="13587" width="12.42578125" style="1" customWidth="1"/>
    <col min="13588" max="13588" width="11.7109375" style="1" customWidth="1"/>
    <col min="13589" max="13589" width="11.5703125" style="1" customWidth="1"/>
    <col min="13590" max="13590" width="10.28515625" style="1" customWidth="1"/>
    <col min="13591" max="13591" width="11.5703125" style="1" customWidth="1"/>
    <col min="13592" max="13592" width="11.7109375" style="1" customWidth="1"/>
    <col min="13593" max="13593" width="10.85546875" style="1" customWidth="1"/>
    <col min="13594" max="13594" width="21.42578125" style="1" bestFit="1" customWidth="1"/>
    <col min="13595" max="13595" width="16" style="1" bestFit="1" customWidth="1"/>
    <col min="13596" max="13596" width="15.7109375" style="1" customWidth="1"/>
    <col min="13597" max="13597" width="15.28515625" style="1" customWidth="1"/>
    <col min="13598" max="13598" width="13.7109375" style="1" customWidth="1"/>
    <col min="13599" max="13599" width="14.42578125" style="1" customWidth="1"/>
    <col min="13600" max="13600" width="14.28515625" style="1" customWidth="1"/>
    <col min="13601" max="13601" width="14.7109375" style="1" customWidth="1"/>
    <col min="13602" max="13602" width="14.140625" style="1" customWidth="1"/>
    <col min="13603" max="13603" width="14.85546875" style="1" customWidth="1"/>
    <col min="13604" max="13604" width="15.7109375" style="1" customWidth="1"/>
    <col min="13605" max="13606" width="0" style="1" hidden="1" customWidth="1"/>
    <col min="13607" max="13607" width="13.7109375" style="1" customWidth="1"/>
    <col min="13608" max="13615" width="0" style="1" hidden="1" customWidth="1"/>
    <col min="13616" max="13616" width="12" style="1" customWidth="1"/>
    <col min="13617" max="13648" width="10.5703125" style="1" customWidth="1"/>
    <col min="13649" max="13745" width="0" style="1" hidden="1" customWidth="1"/>
    <col min="13746" max="13825" width="0" style="1" hidden="1"/>
    <col min="13826" max="13826" width="38.85546875" style="1" customWidth="1"/>
    <col min="13827" max="13828" width="0" style="1" hidden="1" customWidth="1"/>
    <col min="13829" max="13829" width="16" style="1" customWidth="1"/>
    <col min="13830" max="13830" width="29.7109375" style="1" customWidth="1"/>
    <col min="13831" max="13831" width="14.28515625" style="1" customWidth="1"/>
    <col min="13832" max="13832" width="12.85546875" style="1" customWidth="1"/>
    <col min="13833" max="13833" width="14.140625" style="1" customWidth="1"/>
    <col min="13834" max="13834" width="15.42578125" style="1" customWidth="1"/>
    <col min="13835" max="13835" width="14.42578125" style="1" customWidth="1"/>
    <col min="13836" max="13838" width="12.28515625" style="1" customWidth="1"/>
    <col min="13839" max="13839" width="14.7109375" style="1" customWidth="1"/>
    <col min="13840" max="13840" width="15.7109375" style="1" customWidth="1"/>
    <col min="13841" max="13841" width="15.28515625" style="1" customWidth="1"/>
    <col min="13842" max="13842" width="11.28515625" style="1" customWidth="1"/>
    <col min="13843" max="13843" width="12.42578125" style="1" customWidth="1"/>
    <col min="13844" max="13844" width="11.7109375" style="1" customWidth="1"/>
    <col min="13845" max="13845" width="11.5703125" style="1" customWidth="1"/>
    <col min="13846" max="13846" width="10.28515625" style="1" customWidth="1"/>
    <col min="13847" max="13847" width="11.5703125" style="1" customWidth="1"/>
    <col min="13848" max="13848" width="11.7109375" style="1" customWidth="1"/>
    <col min="13849" max="13849" width="10.85546875" style="1" customWidth="1"/>
    <col min="13850" max="13850" width="21.42578125" style="1" bestFit="1" customWidth="1"/>
    <col min="13851" max="13851" width="16" style="1" bestFit="1" customWidth="1"/>
    <col min="13852" max="13852" width="15.7109375" style="1" customWidth="1"/>
    <col min="13853" max="13853" width="15.28515625" style="1" customWidth="1"/>
    <col min="13854" max="13854" width="13.7109375" style="1" customWidth="1"/>
    <col min="13855" max="13855" width="14.42578125" style="1" customWidth="1"/>
    <col min="13856" max="13856" width="14.28515625" style="1" customWidth="1"/>
    <col min="13857" max="13857" width="14.7109375" style="1" customWidth="1"/>
    <col min="13858" max="13858" width="14.140625" style="1" customWidth="1"/>
    <col min="13859" max="13859" width="14.85546875" style="1" customWidth="1"/>
    <col min="13860" max="13860" width="15.7109375" style="1" customWidth="1"/>
    <col min="13861" max="13862" width="0" style="1" hidden="1" customWidth="1"/>
    <col min="13863" max="13863" width="13.7109375" style="1" customWidth="1"/>
    <col min="13864" max="13871" width="0" style="1" hidden="1" customWidth="1"/>
    <col min="13872" max="13872" width="12" style="1" customWidth="1"/>
    <col min="13873" max="13904" width="10.5703125" style="1" customWidth="1"/>
    <col min="13905" max="14001" width="0" style="1" hidden="1" customWidth="1"/>
    <col min="14002" max="14081" width="0" style="1" hidden="1"/>
    <col min="14082" max="14082" width="38.85546875" style="1" customWidth="1"/>
    <col min="14083" max="14084" width="0" style="1" hidden="1" customWidth="1"/>
    <col min="14085" max="14085" width="16" style="1" customWidth="1"/>
    <col min="14086" max="14086" width="29.7109375" style="1" customWidth="1"/>
    <col min="14087" max="14087" width="14.28515625" style="1" customWidth="1"/>
    <col min="14088" max="14088" width="12.85546875" style="1" customWidth="1"/>
    <col min="14089" max="14089" width="14.140625" style="1" customWidth="1"/>
    <col min="14090" max="14090" width="15.42578125" style="1" customWidth="1"/>
    <col min="14091" max="14091" width="14.42578125" style="1" customWidth="1"/>
    <col min="14092" max="14094" width="12.28515625" style="1" customWidth="1"/>
    <col min="14095" max="14095" width="14.7109375" style="1" customWidth="1"/>
    <col min="14096" max="14096" width="15.7109375" style="1" customWidth="1"/>
    <col min="14097" max="14097" width="15.28515625" style="1" customWidth="1"/>
    <col min="14098" max="14098" width="11.28515625" style="1" customWidth="1"/>
    <col min="14099" max="14099" width="12.42578125" style="1" customWidth="1"/>
    <col min="14100" max="14100" width="11.7109375" style="1" customWidth="1"/>
    <col min="14101" max="14101" width="11.5703125" style="1" customWidth="1"/>
    <col min="14102" max="14102" width="10.28515625" style="1" customWidth="1"/>
    <col min="14103" max="14103" width="11.5703125" style="1" customWidth="1"/>
    <col min="14104" max="14104" width="11.7109375" style="1" customWidth="1"/>
    <col min="14105" max="14105" width="10.85546875" style="1" customWidth="1"/>
    <col min="14106" max="14106" width="21.42578125" style="1" bestFit="1" customWidth="1"/>
    <col min="14107" max="14107" width="16" style="1" bestFit="1" customWidth="1"/>
    <col min="14108" max="14108" width="15.7109375" style="1" customWidth="1"/>
    <col min="14109" max="14109" width="15.28515625" style="1" customWidth="1"/>
    <col min="14110" max="14110" width="13.7109375" style="1" customWidth="1"/>
    <col min="14111" max="14111" width="14.42578125" style="1" customWidth="1"/>
    <col min="14112" max="14112" width="14.28515625" style="1" customWidth="1"/>
    <col min="14113" max="14113" width="14.7109375" style="1" customWidth="1"/>
    <col min="14114" max="14114" width="14.140625" style="1" customWidth="1"/>
    <col min="14115" max="14115" width="14.85546875" style="1" customWidth="1"/>
    <col min="14116" max="14116" width="15.7109375" style="1" customWidth="1"/>
    <col min="14117" max="14118" width="0" style="1" hidden="1" customWidth="1"/>
    <col min="14119" max="14119" width="13.7109375" style="1" customWidth="1"/>
    <col min="14120" max="14127" width="0" style="1" hidden="1" customWidth="1"/>
    <col min="14128" max="14128" width="12" style="1" customWidth="1"/>
    <col min="14129" max="14160" width="10.5703125" style="1" customWidth="1"/>
    <col min="14161" max="14257" width="0" style="1" hidden="1" customWidth="1"/>
    <col min="14258" max="14337" width="0" style="1" hidden="1"/>
    <col min="14338" max="14338" width="38.85546875" style="1" customWidth="1"/>
    <col min="14339" max="14340" width="0" style="1" hidden="1" customWidth="1"/>
    <col min="14341" max="14341" width="16" style="1" customWidth="1"/>
    <col min="14342" max="14342" width="29.7109375" style="1" customWidth="1"/>
    <col min="14343" max="14343" width="14.28515625" style="1" customWidth="1"/>
    <col min="14344" max="14344" width="12.85546875" style="1" customWidth="1"/>
    <col min="14345" max="14345" width="14.140625" style="1" customWidth="1"/>
    <col min="14346" max="14346" width="15.42578125" style="1" customWidth="1"/>
    <col min="14347" max="14347" width="14.42578125" style="1" customWidth="1"/>
    <col min="14348" max="14350" width="12.28515625" style="1" customWidth="1"/>
    <col min="14351" max="14351" width="14.7109375" style="1" customWidth="1"/>
    <col min="14352" max="14352" width="15.7109375" style="1" customWidth="1"/>
    <col min="14353" max="14353" width="15.28515625" style="1" customWidth="1"/>
    <col min="14354" max="14354" width="11.28515625" style="1" customWidth="1"/>
    <col min="14355" max="14355" width="12.42578125" style="1" customWidth="1"/>
    <col min="14356" max="14356" width="11.7109375" style="1" customWidth="1"/>
    <col min="14357" max="14357" width="11.5703125" style="1" customWidth="1"/>
    <col min="14358" max="14358" width="10.28515625" style="1" customWidth="1"/>
    <col min="14359" max="14359" width="11.5703125" style="1" customWidth="1"/>
    <col min="14360" max="14360" width="11.7109375" style="1" customWidth="1"/>
    <col min="14361" max="14361" width="10.85546875" style="1" customWidth="1"/>
    <col min="14362" max="14362" width="21.42578125" style="1" bestFit="1" customWidth="1"/>
    <col min="14363" max="14363" width="16" style="1" bestFit="1" customWidth="1"/>
    <col min="14364" max="14364" width="15.7109375" style="1" customWidth="1"/>
    <col min="14365" max="14365" width="15.28515625" style="1" customWidth="1"/>
    <col min="14366" max="14366" width="13.7109375" style="1" customWidth="1"/>
    <col min="14367" max="14367" width="14.42578125" style="1" customWidth="1"/>
    <col min="14368" max="14368" width="14.28515625" style="1" customWidth="1"/>
    <col min="14369" max="14369" width="14.7109375" style="1" customWidth="1"/>
    <col min="14370" max="14370" width="14.140625" style="1" customWidth="1"/>
    <col min="14371" max="14371" width="14.85546875" style="1" customWidth="1"/>
    <col min="14372" max="14372" width="15.7109375" style="1" customWidth="1"/>
    <col min="14373" max="14374" width="0" style="1" hidden="1" customWidth="1"/>
    <col min="14375" max="14375" width="13.7109375" style="1" customWidth="1"/>
    <col min="14376" max="14383" width="0" style="1" hidden="1" customWidth="1"/>
    <col min="14384" max="14384" width="12" style="1" customWidth="1"/>
    <col min="14385" max="14416" width="10.5703125" style="1" customWidth="1"/>
    <col min="14417" max="14513" width="0" style="1" hidden="1" customWidth="1"/>
    <col min="14514" max="14593" width="0" style="1" hidden="1"/>
    <col min="14594" max="14594" width="38.85546875" style="1" customWidth="1"/>
    <col min="14595" max="14596" width="0" style="1" hidden="1" customWidth="1"/>
    <col min="14597" max="14597" width="16" style="1" customWidth="1"/>
    <col min="14598" max="14598" width="29.7109375" style="1" customWidth="1"/>
    <col min="14599" max="14599" width="14.28515625" style="1" customWidth="1"/>
    <col min="14600" max="14600" width="12.85546875" style="1" customWidth="1"/>
    <col min="14601" max="14601" width="14.140625" style="1" customWidth="1"/>
    <col min="14602" max="14602" width="15.42578125" style="1" customWidth="1"/>
    <col min="14603" max="14603" width="14.42578125" style="1" customWidth="1"/>
    <col min="14604" max="14606" width="12.28515625" style="1" customWidth="1"/>
    <col min="14607" max="14607" width="14.7109375" style="1" customWidth="1"/>
    <col min="14608" max="14608" width="15.7109375" style="1" customWidth="1"/>
    <col min="14609" max="14609" width="15.28515625" style="1" customWidth="1"/>
    <col min="14610" max="14610" width="11.28515625" style="1" customWidth="1"/>
    <col min="14611" max="14611" width="12.42578125" style="1" customWidth="1"/>
    <col min="14612" max="14612" width="11.7109375" style="1" customWidth="1"/>
    <col min="14613" max="14613" width="11.5703125" style="1" customWidth="1"/>
    <col min="14614" max="14614" width="10.28515625" style="1" customWidth="1"/>
    <col min="14615" max="14615" width="11.5703125" style="1" customWidth="1"/>
    <col min="14616" max="14616" width="11.7109375" style="1" customWidth="1"/>
    <col min="14617" max="14617" width="10.85546875" style="1" customWidth="1"/>
    <col min="14618" max="14618" width="21.42578125" style="1" bestFit="1" customWidth="1"/>
    <col min="14619" max="14619" width="16" style="1" bestFit="1" customWidth="1"/>
    <col min="14620" max="14620" width="15.7109375" style="1" customWidth="1"/>
    <col min="14621" max="14621" width="15.28515625" style="1" customWidth="1"/>
    <col min="14622" max="14622" width="13.7109375" style="1" customWidth="1"/>
    <col min="14623" max="14623" width="14.42578125" style="1" customWidth="1"/>
    <col min="14624" max="14624" width="14.28515625" style="1" customWidth="1"/>
    <col min="14625" max="14625" width="14.7109375" style="1" customWidth="1"/>
    <col min="14626" max="14626" width="14.140625" style="1" customWidth="1"/>
    <col min="14627" max="14627" width="14.85546875" style="1" customWidth="1"/>
    <col min="14628" max="14628" width="15.7109375" style="1" customWidth="1"/>
    <col min="14629" max="14630" width="0" style="1" hidden="1" customWidth="1"/>
    <col min="14631" max="14631" width="13.7109375" style="1" customWidth="1"/>
    <col min="14632" max="14639" width="0" style="1" hidden="1" customWidth="1"/>
    <col min="14640" max="14640" width="12" style="1" customWidth="1"/>
    <col min="14641" max="14672" width="10.5703125" style="1" customWidth="1"/>
    <col min="14673" max="14769" width="0" style="1" hidden="1" customWidth="1"/>
    <col min="14770" max="14849" width="0" style="1" hidden="1"/>
    <col min="14850" max="14850" width="38.85546875" style="1" customWidth="1"/>
    <col min="14851" max="14852" width="0" style="1" hidden="1" customWidth="1"/>
    <col min="14853" max="14853" width="16" style="1" customWidth="1"/>
    <col min="14854" max="14854" width="29.7109375" style="1" customWidth="1"/>
    <col min="14855" max="14855" width="14.28515625" style="1" customWidth="1"/>
    <col min="14856" max="14856" width="12.85546875" style="1" customWidth="1"/>
    <col min="14857" max="14857" width="14.140625" style="1" customWidth="1"/>
    <col min="14858" max="14858" width="15.42578125" style="1" customWidth="1"/>
    <col min="14859" max="14859" width="14.42578125" style="1" customWidth="1"/>
    <col min="14860" max="14862" width="12.28515625" style="1" customWidth="1"/>
    <col min="14863" max="14863" width="14.7109375" style="1" customWidth="1"/>
    <col min="14864" max="14864" width="15.7109375" style="1" customWidth="1"/>
    <col min="14865" max="14865" width="15.28515625" style="1" customWidth="1"/>
    <col min="14866" max="14866" width="11.28515625" style="1" customWidth="1"/>
    <col min="14867" max="14867" width="12.42578125" style="1" customWidth="1"/>
    <col min="14868" max="14868" width="11.7109375" style="1" customWidth="1"/>
    <col min="14869" max="14869" width="11.5703125" style="1" customWidth="1"/>
    <col min="14870" max="14870" width="10.28515625" style="1" customWidth="1"/>
    <col min="14871" max="14871" width="11.5703125" style="1" customWidth="1"/>
    <col min="14872" max="14872" width="11.7109375" style="1" customWidth="1"/>
    <col min="14873" max="14873" width="10.85546875" style="1" customWidth="1"/>
    <col min="14874" max="14874" width="21.42578125" style="1" bestFit="1" customWidth="1"/>
    <col min="14875" max="14875" width="16" style="1" bestFit="1" customWidth="1"/>
    <col min="14876" max="14876" width="15.7109375" style="1" customWidth="1"/>
    <col min="14877" max="14877" width="15.28515625" style="1" customWidth="1"/>
    <col min="14878" max="14878" width="13.7109375" style="1" customWidth="1"/>
    <col min="14879" max="14879" width="14.42578125" style="1" customWidth="1"/>
    <col min="14880" max="14880" width="14.28515625" style="1" customWidth="1"/>
    <col min="14881" max="14881" width="14.7109375" style="1" customWidth="1"/>
    <col min="14882" max="14882" width="14.140625" style="1" customWidth="1"/>
    <col min="14883" max="14883" width="14.85546875" style="1" customWidth="1"/>
    <col min="14884" max="14884" width="15.7109375" style="1" customWidth="1"/>
    <col min="14885" max="14886" width="0" style="1" hidden="1" customWidth="1"/>
    <col min="14887" max="14887" width="13.7109375" style="1" customWidth="1"/>
    <col min="14888" max="14895" width="0" style="1" hidden="1" customWidth="1"/>
    <col min="14896" max="14896" width="12" style="1" customWidth="1"/>
    <col min="14897" max="14928" width="10.5703125" style="1" customWidth="1"/>
    <col min="14929" max="15025" width="0" style="1" hidden="1" customWidth="1"/>
    <col min="15026" max="15105" width="0" style="1" hidden="1"/>
    <col min="15106" max="15106" width="38.85546875" style="1" customWidth="1"/>
    <col min="15107" max="15108" width="0" style="1" hidden="1" customWidth="1"/>
    <col min="15109" max="15109" width="16" style="1" customWidth="1"/>
    <col min="15110" max="15110" width="29.7109375" style="1" customWidth="1"/>
    <col min="15111" max="15111" width="14.28515625" style="1" customWidth="1"/>
    <col min="15112" max="15112" width="12.85546875" style="1" customWidth="1"/>
    <col min="15113" max="15113" width="14.140625" style="1" customWidth="1"/>
    <col min="15114" max="15114" width="15.42578125" style="1" customWidth="1"/>
    <col min="15115" max="15115" width="14.42578125" style="1" customWidth="1"/>
    <col min="15116" max="15118" width="12.28515625" style="1" customWidth="1"/>
    <col min="15119" max="15119" width="14.7109375" style="1" customWidth="1"/>
    <col min="15120" max="15120" width="15.7109375" style="1" customWidth="1"/>
    <col min="15121" max="15121" width="15.28515625" style="1" customWidth="1"/>
    <col min="15122" max="15122" width="11.28515625" style="1" customWidth="1"/>
    <col min="15123" max="15123" width="12.42578125" style="1" customWidth="1"/>
    <col min="15124" max="15124" width="11.7109375" style="1" customWidth="1"/>
    <col min="15125" max="15125" width="11.5703125" style="1" customWidth="1"/>
    <col min="15126" max="15126" width="10.28515625" style="1" customWidth="1"/>
    <col min="15127" max="15127" width="11.5703125" style="1" customWidth="1"/>
    <col min="15128" max="15128" width="11.7109375" style="1" customWidth="1"/>
    <col min="15129" max="15129" width="10.85546875" style="1" customWidth="1"/>
    <col min="15130" max="15130" width="21.42578125" style="1" bestFit="1" customWidth="1"/>
    <col min="15131" max="15131" width="16" style="1" bestFit="1" customWidth="1"/>
    <col min="15132" max="15132" width="15.7109375" style="1" customWidth="1"/>
    <col min="15133" max="15133" width="15.28515625" style="1" customWidth="1"/>
    <col min="15134" max="15134" width="13.7109375" style="1" customWidth="1"/>
    <col min="15135" max="15135" width="14.42578125" style="1" customWidth="1"/>
    <col min="15136" max="15136" width="14.28515625" style="1" customWidth="1"/>
    <col min="15137" max="15137" width="14.7109375" style="1" customWidth="1"/>
    <col min="15138" max="15138" width="14.140625" style="1" customWidth="1"/>
    <col min="15139" max="15139" width="14.85546875" style="1" customWidth="1"/>
    <col min="15140" max="15140" width="15.7109375" style="1" customWidth="1"/>
    <col min="15141" max="15142" width="0" style="1" hidden="1" customWidth="1"/>
    <col min="15143" max="15143" width="13.7109375" style="1" customWidth="1"/>
    <col min="15144" max="15151" width="0" style="1" hidden="1" customWidth="1"/>
    <col min="15152" max="15152" width="12" style="1" customWidth="1"/>
    <col min="15153" max="15184" width="10.5703125" style="1" customWidth="1"/>
    <col min="15185" max="15281" width="0" style="1" hidden="1" customWidth="1"/>
    <col min="15282" max="15361" width="0" style="1" hidden="1"/>
    <col min="15362" max="15362" width="38.85546875" style="1" customWidth="1"/>
    <col min="15363" max="15364" width="0" style="1" hidden="1" customWidth="1"/>
    <col min="15365" max="15365" width="16" style="1" customWidth="1"/>
    <col min="15366" max="15366" width="29.7109375" style="1" customWidth="1"/>
    <col min="15367" max="15367" width="14.28515625" style="1" customWidth="1"/>
    <col min="15368" max="15368" width="12.85546875" style="1" customWidth="1"/>
    <col min="15369" max="15369" width="14.140625" style="1" customWidth="1"/>
    <col min="15370" max="15370" width="15.42578125" style="1" customWidth="1"/>
    <col min="15371" max="15371" width="14.42578125" style="1" customWidth="1"/>
    <col min="15372" max="15374" width="12.28515625" style="1" customWidth="1"/>
    <col min="15375" max="15375" width="14.7109375" style="1" customWidth="1"/>
    <col min="15376" max="15376" width="15.7109375" style="1" customWidth="1"/>
    <col min="15377" max="15377" width="15.28515625" style="1" customWidth="1"/>
    <col min="15378" max="15378" width="11.28515625" style="1" customWidth="1"/>
    <col min="15379" max="15379" width="12.42578125" style="1" customWidth="1"/>
    <col min="15380" max="15380" width="11.7109375" style="1" customWidth="1"/>
    <col min="15381" max="15381" width="11.5703125" style="1" customWidth="1"/>
    <col min="15382" max="15382" width="10.28515625" style="1" customWidth="1"/>
    <col min="15383" max="15383" width="11.5703125" style="1" customWidth="1"/>
    <col min="15384" max="15384" width="11.7109375" style="1" customWidth="1"/>
    <col min="15385" max="15385" width="10.85546875" style="1" customWidth="1"/>
    <col min="15386" max="15386" width="21.42578125" style="1" bestFit="1" customWidth="1"/>
    <col min="15387" max="15387" width="16" style="1" bestFit="1" customWidth="1"/>
    <col min="15388" max="15388" width="15.7109375" style="1" customWidth="1"/>
    <col min="15389" max="15389" width="15.28515625" style="1" customWidth="1"/>
    <col min="15390" max="15390" width="13.7109375" style="1" customWidth="1"/>
    <col min="15391" max="15391" width="14.42578125" style="1" customWidth="1"/>
    <col min="15392" max="15392" width="14.28515625" style="1" customWidth="1"/>
    <col min="15393" max="15393" width="14.7109375" style="1" customWidth="1"/>
    <col min="15394" max="15394" width="14.140625" style="1" customWidth="1"/>
    <col min="15395" max="15395" width="14.85546875" style="1" customWidth="1"/>
    <col min="15396" max="15396" width="15.7109375" style="1" customWidth="1"/>
    <col min="15397" max="15398" width="0" style="1" hidden="1" customWidth="1"/>
    <col min="15399" max="15399" width="13.7109375" style="1" customWidth="1"/>
    <col min="15400" max="15407" width="0" style="1" hidden="1" customWidth="1"/>
    <col min="15408" max="15408" width="12" style="1" customWidth="1"/>
    <col min="15409" max="15440" width="10.5703125" style="1" customWidth="1"/>
    <col min="15441" max="15537" width="0" style="1" hidden="1" customWidth="1"/>
    <col min="15538" max="15617" width="0" style="1" hidden="1"/>
    <col min="15618" max="15618" width="38.85546875" style="1" customWidth="1"/>
    <col min="15619" max="15620" width="0" style="1" hidden="1" customWidth="1"/>
    <col min="15621" max="15621" width="16" style="1" customWidth="1"/>
    <col min="15622" max="15622" width="29.7109375" style="1" customWidth="1"/>
    <col min="15623" max="15623" width="14.28515625" style="1" customWidth="1"/>
    <col min="15624" max="15624" width="12.85546875" style="1" customWidth="1"/>
    <col min="15625" max="15625" width="14.140625" style="1" customWidth="1"/>
    <col min="15626" max="15626" width="15.42578125" style="1" customWidth="1"/>
    <col min="15627" max="15627" width="14.42578125" style="1" customWidth="1"/>
    <col min="15628" max="15630" width="12.28515625" style="1" customWidth="1"/>
    <col min="15631" max="15631" width="14.7109375" style="1" customWidth="1"/>
    <col min="15632" max="15632" width="15.7109375" style="1" customWidth="1"/>
    <col min="15633" max="15633" width="15.28515625" style="1" customWidth="1"/>
    <col min="15634" max="15634" width="11.28515625" style="1" customWidth="1"/>
    <col min="15635" max="15635" width="12.42578125" style="1" customWidth="1"/>
    <col min="15636" max="15636" width="11.7109375" style="1" customWidth="1"/>
    <col min="15637" max="15637" width="11.5703125" style="1" customWidth="1"/>
    <col min="15638" max="15638" width="10.28515625" style="1" customWidth="1"/>
    <col min="15639" max="15639" width="11.5703125" style="1" customWidth="1"/>
    <col min="15640" max="15640" width="11.7109375" style="1" customWidth="1"/>
    <col min="15641" max="15641" width="10.85546875" style="1" customWidth="1"/>
    <col min="15642" max="15642" width="21.42578125" style="1" bestFit="1" customWidth="1"/>
    <col min="15643" max="15643" width="16" style="1" bestFit="1" customWidth="1"/>
    <col min="15644" max="15644" width="15.7109375" style="1" customWidth="1"/>
    <col min="15645" max="15645" width="15.28515625" style="1" customWidth="1"/>
    <col min="15646" max="15646" width="13.7109375" style="1" customWidth="1"/>
    <col min="15647" max="15647" width="14.42578125" style="1" customWidth="1"/>
    <col min="15648" max="15648" width="14.28515625" style="1" customWidth="1"/>
    <col min="15649" max="15649" width="14.7109375" style="1" customWidth="1"/>
    <col min="15650" max="15650" width="14.140625" style="1" customWidth="1"/>
    <col min="15651" max="15651" width="14.85546875" style="1" customWidth="1"/>
    <col min="15652" max="15652" width="15.7109375" style="1" customWidth="1"/>
    <col min="15653" max="15654" width="0" style="1" hidden="1" customWidth="1"/>
    <col min="15655" max="15655" width="13.7109375" style="1" customWidth="1"/>
    <col min="15656" max="15663" width="0" style="1" hidden="1" customWidth="1"/>
    <col min="15664" max="15664" width="12" style="1" customWidth="1"/>
    <col min="15665" max="15696" width="10.5703125" style="1" customWidth="1"/>
    <col min="15697" max="15793" width="0" style="1" hidden="1" customWidth="1"/>
    <col min="15794" max="15873" width="0" style="1" hidden="1"/>
    <col min="15874" max="15874" width="38.85546875" style="1" customWidth="1"/>
    <col min="15875" max="15876" width="0" style="1" hidden="1" customWidth="1"/>
    <col min="15877" max="15877" width="16" style="1" customWidth="1"/>
    <col min="15878" max="15878" width="29.7109375" style="1" customWidth="1"/>
    <col min="15879" max="15879" width="14.28515625" style="1" customWidth="1"/>
    <col min="15880" max="15880" width="12.85546875" style="1" customWidth="1"/>
    <col min="15881" max="15881" width="14.140625" style="1" customWidth="1"/>
    <col min="15882" max="15882" width="15.42578125" style="1" customWidth="1"/>
    <col min="15883" max="15883" width="14.42578125" style="1" customWidth="1"/>
    <col min="15884" max="15886" width="12.28515625" style="1" customWidth="1"/>
    <col min="15887" max="15887" width="14.7109375" style="1" customWidth="1"/>
    <col min="15888" max="15888" width="15.7109375" style="1" customWidth="1"/>
    <col min="15889" max="15889" width="15.28515625" style="1" customWidth="1"/>
    <col min="15890" max="15890" width="11.28515625" style="1" customWidth="1"/>
    <col min="15891" max="15891" width="12.42578125" style="1" customWidth="1"/>
    <col min="15892" max="15892" width="11.7109375" style="1" customWidth="1"/>
    <col min="15893" max="15893" width="11.5703125" style="1" customWidth="1"/>
    <col min="15894" max="15894" width="10.28515625" style="1" customWidth="1"/>
    <col min="15895" max="15895" width="11.5703125" style="1" customWidth="1"/>
    <col min="15896" max="15896" width="11.7109375" style="1" customWidth="1"/>
    <col min="15897" max="15897" width="10.85546875" style="1" customWidth="1"/>
    <col min="15898" max="15898" width="21.42578125" style="1" bestFit="1" customWidth="1"/>
    <col min="15899" max="15899" width="16" style="1" bestFit="1" customWidth="1"/>
    <col min="15900" max="15900" width="15.7109375" style="1" customWidth="1"/>
    <col min="15901" max="15901" width="15.28515625" style="1" customWidth="1"/>
    <col min="15902" max="15902" width="13.7109375" style="1" customWidth="1"/>
    <col min="15903" max="15903" width="14.42578125" style="1" customWidth="1"/>
    <col min="15904" max="15904" width="14.28515625" style="1" customWidth="1"/>
    <col min="15905" max="15905" width="14.7109375" style="1" customWidth="1"/>
    <col min="15906" max="15906" width="14.140625" style="1" customWidth="1"/>
    <col min="15907" max="15907" width="14.85546875" style="1" customWidth="1"/>
    <col min="15908" max="15908" width="15.7109375" style="1" customWidth="1"/>
    <col min="15909" max="15910" width="0" style="1" hidden="1" customWidth="1"/>
    <col min="15911" max="15911" width="13.7109375" style="1" customWidth="1"/>
    <col min="15912" max="15919" width="0" style="1" hidden="1" customWidth="1"/>
    <col min="15920" max="15920" width="12" style="1" customWidth="1"/>
    <col min="15921" max="15952" width="10.5703125" style="1" customWidth="1"/>
    <col min="15953" max="16049" width="0" style="1" hidden="1" customWidth="1"/>
    <col min="16050" max="16129" width="0" style="1" hidden="1"/>
    <col min="16130" max="16130" width="38.85546875" style="1" customWidth="1"/>
    <col min="16131" max="16132" width="0" style="1" hidden="1" customWidth="1"/>
    <col min="16133" max="16133" width="16" style="1" customWidth="1"/>
    <col min="16134" max="16134" width="29.7109375" style="1" customWidth="1"/>
    <col min="16135" max="16135" width="14.28515625" style="1" customWidth="1"/>
    <col min="16136" max="16136" width="12.85546875" style="1" customWidth="1"/>
    <col min="16137" max="16137" width="14.140625" style="1" customWidth="1"/>
    <col min="16138" max="16138" width="15.42578125" style="1" customWidth="1"/>
    <col min="16139" max="16139" width="14.42578125" style="1" customWidth="1"/>
    <col min="16140" max="16142" width="12.28515625" style="1" customWidth="1"/>
    <col min="16143" max="16143" width="14.7109375" style="1" customWidth="1"/>
    <col min="16144" max="16144" width="15.7109375" style="1" customWidth="1"/>
    <col min="16145" max="16145" width="15.28515625" style="1" customWidth="1"/>
    <col min="16146" max="16146" width="11.28515625" style="1" customWidth="1"/>
    <col min="16147" max="16147" width="12.42578125" style="1" customWidth="1"/>
    <col min="16148" max="16148" width="11.7109375" style="1" customWidth="1"/>
    <col min="16149" max="16149" width="11.5703125" style="1" customWidth="1"/>
    <col min="16150" max="16150" width="10.28515625" style="1" customWidth="1"/>
    <col min="16151" max="16151" width="11.5703125" style="1" customWidth="1"/>
    <col min="16152" max="16152" width="11.7109375" style="1" customWidth="1"/>
    <col min="16153" max="16153" width="10.85546875" style="1" customWidth="1"/>
    <col min="16154" max="16154" width="21.42578125" style="1" bestFit="1" customWidth="1"/>
    <col min="16155" max="16155" width="16" style="1" bestFit="1" customWidth="1"/>
    <col min="16156" max="16156" width="15.7109375" style="1" customWidth="1"/>
    <col min="16157" max="16157" width="15.28515625" style="1" customWidth="1"/>
    <col min="16158" max="16158" width="13.7109375" style="1" customWidth="1"/>
    <col min="16159" max="16159" width="14.42578125" style="1" customWidth="1"/>
    <col min="16160" max="16160" width="14.28515625" style="1" customWidth="1"/>
    <col min="16161" max="16161" width="14.7109375" style="1" customWidth="1"/>
    <col min="16162" max="16162" width="14.140625" style="1" customWidth="1"/>
    <col min="16163" max="16163" width="14.85546875" style="1" customWidth="1"/>
    <col min="16164" max="16164" width="15.7109375" style="1" customWidth="1"/>
    <col min="16165" max="16166" width="0" style="1" hidden="1" customWidth="1"/>
    <col min="16167" max="16167" width="13.7109375" style="1" customWidth="1"/>
    <col min="16168" max="16175" width="0" style="1" hidden="1" customWidth="1"/>
    <col min="16176" max="16176" width="12" style="1" customWidth="1"/>
    <col min="16177" max="16208" width="10.5703125" style="1" customWidth="1"/>
    <col min="16209" max="16305" width="0" style="1" hidden="1" customWidth="1"/>
    <col min="16306" max="16384" width="0" style="1" hidden="1"/>
  </cols>
  <sheetData>
    <row r="1" spans="1:48" s="67" customFormat="1" ht="30">
      <c r="A1" s="67" t="s">
        <v>2</v>
      </c>
      <c r="B1" s="67" t="s">
        <v>3</v>
      </c>
      <c r="C1" s="67" t="s">
        <v>4</v>
      </c>
      <c r="D1" s="67" t="s">
        <v>235</v>
      </c>
      <c r="E1" s="67" t="s">
        <v>5</v>
      </c>
      <c r="F1" s="67" t="s">
        <v>6</v>
      </c>
      <c r="G1" s="67" t="s">
        <v>7</v>
      </c>
      <c r="H1" s="67" t="s">
        <v>8</v>
      </c>
      <c r="I1" s="67" t="s">
        <v>9</v>
      </c>
      <c r="J1" s="68" t="s">
        <v>10</v>
      </c>
      <c r="K1" s="67" t="s">
        <v>11</v>
      </c>
      <c r="L1" s="67" t="s">
        <v>12</v>
      </c>
      <c r="M1" s="67" t="s">
        <v>13</v>
      </c>
      <c r="N1" s="67" t="s">
        <v>14</v>
      </c>
      <c r="O1" s="67" t="s">
        <v>15</v>
      </c>
      <c r="P1" s="67" t="s">
        <v>16</v>
      </c>
      <c r="Q1" s="67" t="s">
        <v>17</v>
      </c>
      <c r="R1" s="68" t="s">
        <v>18</v>
      </c>
      <c r="S1" s="68" t="s">
        <v>10</v>
      </c>
      <c r="T1" s="67" t="s">
        <v>11</v>
      </c>
      <c r="U1" s="67" t="s">
        <v>12</v>
      </c>
      <c r="V1" s="67" t="s">
        <v>13</v>
      </c>
      <c r="W1" s="67" t="s">
        <v>14</v>
      </c>
      <c r="X1" s="67" t="s">
        <v>15</v>
      </c>
      <c r="Y1" s="67" t="s">
        <v>16</v>
      </c>
      <c r="Z1" s="67" t="s">
        <v>17</v>
      </c>
      <c r="AA1" s="68" t="s">
        <v>18</v>
      </c>
      <c r="AB1" s="68" t="s">
        <v>10</v>
      </c>
      <c r="AC1" s="67" t="s">
        <v>11</v>
      </c>
      <c r="AD1" s="67" t="s">
        <v>12</v>
      </c>
      <c r="AE1" s="67" t="s">
        <v>13</v>
      </c>
      <c r="AF1" s="67" t="s">
        <v>14</v>
      </c>
      <c r="AG1" s="67" t="s">
        <v>15</v>
      </c>
      <c r="AH1" s="67" t="s">
        <v>16</v>
      </c>
      <c r="AI1" s="67" t="s">
        <v>17</v>
      </c>
      <c r="AJ1" s="68" t="s">
        <v>256</v>
      </c>
      <c r="AK1" s="69" t="s">
        <v>19</v>
      </c>
      <c r="AL1" s="69" t="s">
        <v>20</v>
      </c>
      <c r="AN1" s="69"/>
      <c r="AO1" s="69"/>
      <c r="AP1" s="70"/>
      <c r="AQ1" s="70"/>
      <c r="AR1" s="69"/>
      <c r="AS1" s="69"/>
      <c r="AT1" s="70"/>
    </row>
    <row r="2" spans="1:48" ht="14.25">
      <c r="A2" s="45" t="s">
        <v>21</v>
      </c>
      <c r="B2" s="24" t="s">
        <v>22</v>
      </c>
      <c r="C2" s="24" t="s">
        <v>23</v>
      </c>
      <c r="D2" s="29" t="s">
        <v>224</v>
      </c>
      <c r="E2" s="46" t="s">
        <v>24</v>
      </c>
      <c r="F2" s="24" t="s">
        <v>25</v>
      </c>
      <c r="G2" s="24" t="s">
        <v>26</v>
      </c>
      <c r="H2" s="24" t="s">
        <v>27</v>
      </c>
      <c r="I2" s="24" t="s">
        <v>28</v>
      </c>
      <c r="J2" s="28">
        <v>15239</v>
      </c>
      <c r="K2" s="28">
        <v>15239</v>
      </c>
      <c r="L2" s="28">
        <v>15239</v>
      </c>
      <c r="M2" s="28">
        <v>15239</v>
      </c>
      <c r="N2" s="28">
        <v>15239</v>
      </c>
      <c r="O2" s="28">
        <v>15091</v>
      </c>
      <c r="P2" s="28"/>
      <c r="Q2" s="28">
        <f t="shared" ref="Q2:Q33" si="0">SUM(J2:P2)</f>
        <v>91286</v>
      </c>
      <c r="R2" s="28">
        <f t="shared" ref="R2:R51" si="1">IF($H2="M-Su",(J2+K2+L2+M2+N2+O2+P2)/7,IF($H2="Su-F",(J2+K2+L2+M2+N2+P2)/6,IF($H2="M-Sa",(J2+K2+L2+M2+N2+O2)/6,IF($H2="T-Sa",(K2+L2+M2+N2+O2)/5,(J2+K2+L2+M2+N2)/5))))</f>
        <v>15214.333333333334</v>
      </c>
      <c r="S2" s="28">
        <v>15032</v>
      </c>
      <c r="T2" s="28">
        <v>15032</v>
      </c>
      <c r="U2" s="28">
        <v>15032</v>
      </c>
      <c r="V2" s="28">
        <v>15032</v>
      </c>
      <c r="W2" s="28">
        <v>15032</v>
      </c>
      <c r="X2" s="28">
        <v>14887</v>
      </c>
      <c r="Y2" s="28"/>
      <c r="Z2" s="28">
        <f t="shared" ref="Z2:Z65" si="2">SUM(S2:Y2)</f>
        <v>90047</v>
      </c>
      <c r="AA2" s="28">
        <f t="shared" ref="AA2:AA36" si="3">IF($H2="M-Su",(S2+T2+U2+V2+W2+X2+Y2)/7,IF($H2="Su-F",(S2+T2+U2+V2+W2+Y2)/6,IF($H2="M-Sa",(S2+T2+U2+V2+W2+X2)/6,IF($H2="T-Sa",(T2+U2+V2+W2+X2)/5,(S2+T2+U2+V2+W2)/5))))</f>
        <v>15007.833333333334</v>
      </c>
      <c r="AB2" s="28">
        <f t="shared" ref="AB2:AG17" si="4">AVERAGE(J2,S2)</f>
        <v>15135.5</v>
      </c>
      <c r="AC2" s="28">
        <f t="shared" si="4"/>
        <v>15135.5</v>
      </c>
      <c r="AD2" s="28">
        <f t="shared" si="4"/>
        <v>15135.5</v>
      </c>
      <c r="AE2" s="28">
        <f t="shared" si="4"/>
        <v>15135.5</v>
      </c>
      <c r="AF2" s="28">
        <f t="shared" si="4"/>
        <v>15135.5</v>
      </c>
      <c r="AG2" s="28">
        <f t="shared" si="4"/>
        <v>14989</v>
      </c>
      <c r="AH2" s="28"/>
      <c r="AI2" s="23">
        <f t="shared" ref="AI2:AI33" si="5">SUM(AB2:AH2)</f>
        <v>90666.5</v>
      </c>
      <c r="AJ2" s="23">
        <f t="shared" ref="AJ2:AJ36" si="6">IF($H2="M-Su",(AB2+AC2+AD2+AE2+AF2+AG2+AH2)/7,IF($H2="Su-F",(AB2+AC2+AD2+AE2+AF2+AH2)/6,IF($H2="M-Sa",(AB2+AC2+AD2+AE2+AF2+AG2)/6,IF($H2="T-Sa",(AC2+AD2+AE2+AF2+AG2)/5,(AB2+AC2+AD2+AE2+AF2)/5))))</f>
        <v>15111.083333333334</v>
      </c>
      <c r="AK2" s="2">
        <f>(Q2+Z2)/2</f>
        <v>90666.5</v>
      </c>
      <c r="AL2" s="2">
        <f>(R2+AA2)/2</f>
        <v>15111.083333333334</v>
      </c>
      <c r="AM2" s="2"/>
      <c r="AO2" s="21"/>
      <c r="AP2" s="21"/>
      <c r="AQ2" s="2"/>
      <c r="AS2" s="21"/>
      <c r="AT2" s="21"/>
      <c r="AU2" s="2"/>
      <c r="AV2" s="2"/>
    </row>
    <row r="3" spans="1:48" ht="14.25">
      <c r="A3" s="45" t="s">
        <v>29</v>
      </c>
      <c r="B3" s="24" t="s">
        <v>22</v>
      </c>
      <c r="C3" s="24" t="s">
        <v>23</v>
      </c>
      <c r="D3" s="29" t="s">
        <v>224</v>
      </c>
      <c r="E3" s="46" t="s">
        <v>222</v>
      </c>
      <c r="F3" s="24" t="s">
        <v>25</v>
      </c>
      <c r="G3" s="24" t="s">
        <v>30</v>
      </c>
      <c r="H3" s="24" t="s">
        <v>31</v>
      </c>
      <c r="I3" s="24" t="s">
        <v>28</v>
      </c>
      <c r="J3" s="28">
        <v>133127</v>
      </c>
      <c r="K3" s="28">
        <v>133127</v>
      </c>
      <c r="L3" s="28">
        <v>133127</v>
      </c>
      <c r="M3" s="28">
        <v>133127</v>
      </c>
      <c r="N3" s="28">
        <v>133127</v>
      </c>
      <c r="O3" s="28">
        <v>128409</v>
      </c>
      <c r="P3" s="28">
        <v>120545</v>
      </c>
      <c r="Q3" s="28">
        <f t="shared" si="0"/>
        <v>914589</v>
      </c>
      <c r="R3" s="28">
        <f t="shared" si="1"/>
        <v>130655.57142857143</v>
      </c>
      <c r="S3" s="28">
        <v>119131</v>
      </c>
      <c r="T3" s="28">
        <v>119131</v>
      </c>
      <c r="U3" s="28">
        <v>119131</v>
      </c>
      <c r="V3" s="28">
        <v>119131</v>
      </c>
      <c r="W3" s="28">
        <v>119131</v>
      </c>
      <c r="X3" s="28">
        <v>117026</v>
      </c>
      <c r="Y3" s="28">
        <v>117223</v>
      </c>
      <c r="Z3" s="28">
        <f t="shared" si="2"/>
        <v>829904</v>
      </c>
      <c r="AA3" s="28">
        <f t="shared" si="3"/>
        <v>118557.71428571429</v>
      </c>
      <c r="AB3" s="28">
        <f t="shared" si="4"/>
        <v>126129</v>
      </c>
      <c r="AC3" s="28">
        <f t="shared" si="4"/>
        <v>126129</v>
      </c>
      <c r="AD3" s="28">
        <f t="shared" si="4"/>
        <v>126129</v>
      </c>
      <c r="AE3" s="28">
        <f t="shared" si="4"/>
        <v>126129</v>
      </c>
      <c r="AF3" s="28">
        <f t="shared" si="4"/>
        <v>126129</v>
      </c>
      <c r="AG3" s="28">
        <f t="shared" si="4"/>
        <v>122717.5</v>
      </c>
      <c r="AH3" s="28">
        <f>AVERAGE(P3,Y3)</f>
        <v>118884</v>
      </c>
      <c r="AI3" s="23">
        <f t="shared" si="5"/>
        <v>872246.5</v>
      </c>
      <c r="AJ3" s="23">
        <f t="shared" si="6"/>
        <v>124606.64285714286</v>
      </c>
      <c r="AK3" s="2">
        <f t="shared" ref="AK3:AL63" si="7">(Q3+Z3)/2</f>
        <v>872246.5</v>
      </c>
      <c r="AL3" s="2">
        <f>(R3+AA3)/2</f>
        <v>124606.64285714287</v>
      </c>
      <c r="AM3" s="2"/>
      <c r="AO3" s="21"/>
      <c r="AP3" s="21"/>
      <c r="AQ3" s="2"/>
      <c r="AS3" s="21"/>
      <c r="AT3" s="21"/>
      <c r="AU3" s="2"/>
      <c r="AV3" s="2"/>
    </row>
    <row r="4" spans="1:48" ht="14.25">
      <c r="A4" s="45" t="s">
        <v>32</v>
      </c>
      <c r="B4" s="24" t="s">
        <v>22</v>
      </c>
      <c r="C4" s="24" t="s">
        <v>23</v>
      </c>
      <c r="D4" s="29" t="s">
        <v>224</v>
      </c>
      <c r="E4" s="46" t="s">
        <v>222</v>
      </c>
      <c r="F4" s="24" t="s">
        <v>25</v>
      </c>
      <c r="G4" s="24" t="s">
        <v>30</v>
      </c>
      <c r="H4" s="24" t="s">
        <v>31</v>
      </c>
      <c r="I4" s="24" t="s">
        <v>28</v>
      </c>
      <c r="J4" s="28">
        <v>125589</v>
      </c>
      <c r="K4" s="28">
        <v>125589</v>
      </c>
      <c r="L4" s="28">
        <v>125589</v>
      </c>
      <c r="M4" s="28">
        <v>125589</v>
      </c>
      <c r="N4" s="28">
        <v>125589</v>
      </c>
      <c r="O4" s="28">
        <v>126576</v>
      </c>
      <c r="P4" s="28">
        <v>120742</v>
      </c>
      <c r="Q4" s="28">
        <f t="shared" si="0"/>
        <v>875263</v>
      </c>
      <c r="R4" s="28">
        <f t="shared" si="1"/>
        <v>125037.57142857143</v>
      </c>
      <c r="S4" s="28">
        <v>112298</v>
      </c>
      <c r="T4" s="28">
        <v>112298</v>
      </c>
      <c r="U4" s="28">
        <v>112298</v>
      </c>
      <c r="V4" s="28">
        <v>112298</v>
      </c>
      <c r="W4" s="28">
        <v>112298</v>
      </c>
      <c r="X4" s="28">
        <v>114287</v>
      </c>
      <c r="Y4" s="28">
        <v>109646</v>
      </c>
      <c r="Z4" s="28">
        <f t="shared" si="2"/>
        <v>785423</v>
      </c>
      <c r="AA4" s="28">
        <f t="shared" si="3"/>
        <v>112203.28571428571</v>
      </c>
      <c r="AB4" s="28">
        <f t="shared" si="4"/>
        <v>118943.5</v>
      </c>
      <c r="AC4" s="28">
        <f t="shared" si="4"/>
        <v>118943.5</v>
      </c>
      <c r="AD4" s="28">
        <f t="shared" si="4"/>
        <v>118943.5</v>
      </c>
      <c r="AE4" s="28">
        <f t="shared" si="4"/>
        <v>118943.5</v>
      </c>
      <c r="AF4" s="28">
        <f t="shared" si="4"/>
        <v>118943.5</v>
      </c>
      <c r="AG4" s="28">
        <f t="shared" si="4"/>
        <v>120431.5</v>
      </c>
      <c r="AH4" s="28">
        <f>AVERAGE(P4,Y4)</f>
        <v>115194</v>
      </c>
      <c r="AI4" s="23">
        <f t="shared" si="5"/>
        <v>830343</v>
      </c>
      <c r="AJ4" s="23">
        <f t="shared" si="6"/>
        <v>118620.42857142857</v>
      </c>
      <c r="AK4" s="2">
        <f t="shared" si="7"/>
        <v>830343</v>
      </c>
      <c r="AL4" s="2">
        <f>(R4+AA4)/2</f>
        <v>118620.42857142858</v>
      </c>
      <c r="AM4" s="2"/>
      <c r="AO4" s="21"/>
      <c r="AP4" s="21"/>
      <c r="AQ4" s="2"/>
      <c r="AS4" s="21"/>
      <c r="AT4" s="21"/>
      <c r="AU4" s="2"/>
      <c r="AV4" s="2"/>
    </row>
    <row r="5" spans="1:48" ht="14.25">
      <c r="A5" s="45" t="s">
        <v>33</v>
      </c>
      <c r="B5" s="24" t="s">
        <v>22</v>
      </c>
      <c r="C5" s="24" t="s">
        <v>23</v>
      </c>
      <c r="D5" s="29" t="s">
        <v>224</v>
      </c>
      <c r="E5" s="46" t="s">
        <v>34</v>
      </c>
      <c r="F5" s="24" t="s">
        <v>25</v>
      </c>
      <c r="G5" s="24" t="s">
        <v>30</v>
      </c>
      <c r="H5" s="24" t="s">
        <v>31</v>
      </c>
      <c r="I5" s="24" t="s">
        <v>28</v>
      </c>
      <c r="J5" s="28">
        <v>17630</v>
      </c>
      <c r="K5" s="28">
        <v>17630</v>
      </c>
      <c r="L5" s="28">
        <v>17630</v>
      </c>
      <c r="M5" s="28">
        <v>17630</v>
      </c>
      <c r="N5" s="28">
        <v>17630</v>
      </c>
      <c r="O5" s="28">
        <v>16942</v>
      </c>
      <c r="P5" s="28">
        <v>14910</v>
      </c>
      <c r="Q5" s="28">
        <f t="shared" si="0"/>
        <v>120002</v>
      </c>
      <c r="R5" s="28">
        <f t="shared" si="1"/>
        <v>17143.142857142859</v>
      </c>
      <c r="S5" s="28"/>
      <c r="T5" s="28"/>
      <c r="U5" s="28"/>
      <c r="V5" s="28"/>
      <c r="W5" s="28"/>
      <c r="X5" s="28"/>
      <c r="Y5" s="28"/>
      <c r="Z5" s="28">
        <f t="shared" si="2"/>
        <v>0</v>
      </c>
      <c r="AA5" s="28">
        <f t="shared" si="3"/>
        <v>0</v>
      </c>
      <c r="AB5" s="28">
        <f t="shared" si="4"/>
        <v>17630</v>
      </c>
      <c r="AC5" s="28">
        <f t="shared" si="4"/>
        <v>17630</v>
      </c>
      <c r="AD5" s="28">
        <f t="shared" si="4"/>
        <v>17630</v>
      </c>
      <c r="AE5" s="28">
        <f t="shared" si="4"/>
        <v>17630</v>
      </c>
      <c r="AF5" s="28">
        <f t="shared" si="4"/>
        <v>17630</v>
      </c>
      <c r="AG5" s="28">
        <f t="shared" si="4"/>
        <v>16942</v>
      </c>
      <c r="AH5" s="28">
        <f>AVERAGE(P5,Y5)</f>
        <v>14910</v>
      </c>
      <c r="AI5" s="23">
        <f t="shared" si="5"/>
        <v>120002</v>
      </c>
      <c r="AJ5" s="23">
        <f t="shared" si="6"/>
        <v>17143.142857142859</v>
      </c>
      <c r="AK5" s="28">
        <v>120002</v>
      </c>
      <c r="AL5" s="28">
        <v>17143.142857142859</v>
      </c>
      <c r="AM5" s="2"/>
      <c r="AO5" s="21"/>
      <c r="AP5" s="21"/>
      <c r="AQ5" s="2"/>
      <c r="AS5" s="21"/>
      <c r="AT5" s="21"/>
      <c r="AU5" s="2"/>
      <c r="AV5" s="2"/>
    </row>
    <row r="6" spans="1:48" ht="14.25">
      <c r="A6" s="45" t="s">
        <v>35</v>
      </c>
      <c r="B6" s="24" t="s">
        <v>22</v>
      </c>
      <c r="C6" s="24" t="s">
        <v>23</v>
      </c>
      <c r="D6" s="29" t="s">
        <v>224</v>
      </c>
      <c r="E6" s="46" t="s">
        <v>34</v>
      </c>
      <c r="F6" s="24" t="s">
        <v>25</v>
      </c>
      <c r="G6" s="24" t="s">
        <v>26</v>
      </c>
      <c r="H6" s="24" t="s">
        <v>27</v>
      </c>
      <c r="I6" s="24" t="s">
        <v>28</v>
      </c>
      <c r="J6" s="28">
        <v>11388</v>
      </c>
      <c r="K6" s="28">
        <v>11388</v>
      </c>
      <c r="L6" s="28">
        <v>11388</v>
      </c>
      <c r="M6" s="28">
        <v>11388</v>
      </c>
      <c r="N6" s="28">
        <v>11388</v>
      </c>
      <c r="O6" s="28">
        <v>11388</v>
      </c>
      <c r="P6" s="28"/>
      <c r="Q6" s="28">
        <f t="shared" si="0"/>
        <v>68328</v>
      </c>
      <c r="R6" s="28">
        <f t="shared" si="1"/>
        <v>11388</v>
      </c>
      <c r="S6" s="28"/>
      <c r="T6" s="28"/>
      <c r="U6" s="28"/>
      <c r="V6" s="28"/>
      <c r="W6" s="28"/>
      <c r="X6" s="28"/>
      <c r="Y6" s="28"/>
      <c r="Z6" s="28">
        <f t="shared" si="2"/>
        <v>0</v>
      </c>
      <c r="AA6" s="28">
        <f t="shared" si="3"/>
        <v>0</v>
      </c>
      <c r="AB6" s="28">
        <f t="shared" si="4"/>
        <v>11388</v>
      </c>
      <c r="AC6" s="28">
        <f t="shared" si="4"/>
        <v>11388</v>
      </c>
      <c r="AD6" s="28">
        <f t="shared" si="4"/>
        <v>11388</v>
      </c>
      <c r="AE6" s="28">
        <f t="shared" si="4"/>
        <v>11388</v>
      </c>
      <c r="AF6" s="28">
        <f t="shared" si="4"/>
        <v>11388</v>
      </c>
      <c r="AG6" s="28">
        <f t="shared" si="4"/>
        <v>11388</v>
      </c>
      <c r="AH6" s="28"/>
      <c r="AI6" s="23">
        <f t="shared" si="5"/>
        <v>68328</v>
      </c>
      <c r="AJ6" s="23">
        <f t="shared" si="6"/>
        <v>11388</v>
      </c>
      <c r="AK6" s="28">
        <v>68328</v>
      </c>
      <c r="AL6" s="28">
        <v>11388</v>
      </c>
      <c r="AM6" s="2"/>
      <c r="AO6" s="21"/>
      <c r="AP6" s="21"/>
      <c r="AQ6" s="2"/>
      <c r="AS6" s="21"/>
      <c r="AT6" s="21"/>
      <c r="AU6" s="2"/>
      <c r="AV6" s="2"/>
    </row>
    <row r="7" spans="1:48" ht="14.25">
      <c r="A7" s="45" t="s">
        <v>36</v>
      </c>
      <c r="B7" s="24" t="s">
        <v>22</v>
      </c>
      <c r="C7" s="24" t="s">
        <v>23</v>
      </c>
      <c r="D7" s="29" t="s">
        <v>224</v>
      </c>
      <c r="E7" s="46" t="s">
        <v>37</v>
      </c>
      <c r="F7" s="24" t="s">
        <v>25</v>
      </c>
      <c r="G7" s="24" t="s">
        <v>26</v>
      </c>
      <c r="H7" s="24" t="s">
        <v>38</v>
      </c>
      <c r="I7" s="24" t="s">
        <v>28</v>
      </c>
      <c r="J7" s="28">
        <v>2830</v>
      </c>
      <c r="K7" s="28">
        <v>2830</v>
      </c>
      <c r="L7" s="28">
        <v>2830</v>
      </c>
      <c r="M7" s="28">
        <v>2830</v>
      </c>
      <c r="N7" s="28">
        <v>2830</v>
      </c>
      <c r="O7" s="28"/>
      <c r="P7" s="28"/>
      <c r="Q7" s="28">
        <f t="shared" si="0"/>
        <v>14150</v>
      </c>
      <c r="R7" s="28">
        <f t="shared" si="1"/>
        <v>2830</v>
      </c>
      <c r="S7" s="28"/>
      <c r="T7" s="28"/>
      <c r="U7" s="28"/>
      <c r="V7" s="28"/>
      <c r="W7" s="28"/>
      <c r="X7" s="28"/>
      <c r="Y7" s="28"/>
      <c r="Z7" s="28">
        <f t="shared" si="2"/>
        <v>0</v>
      </c>
      <c r="AA7" s="28">
        <f t="shared" si="3"/>
        <v>0</v>
      </c>
      <c r="AB7" s="28">
        <f t="shared" si="4"/>
        <v>2830</v>
      </c>
      <c r="AC7" s="28">
        <f t="shared" si="4"/>
        <v>2830</v>
      </c>
      <c r="AD7" s="28">
        <f t="shared" si="4"/>
        <v>2830</v>
      </c>
      <c r="AE7" s="28">
        <f t="shared" si="4"/>
        <v>2830</v>
      </c>
      <c r="AF7" s="28">
        <f t="shared" si="4"/>
        <v>2830</v>
      </c>
      <c r="AG7" s="28"/>
      <c r="AH7" s="28"/>
      <c r="AI7" s="23">
        <f t="shared" si="5"/>
        <v>14150</v>
      </c>
      <c r="AJ7" s="23">
        <f t="shared" si="6"/>
        <v>2830</v>
      </c>
      <c r="AK7" s="2">
        <f t="shared" si="7"/>
        <v>7075</v>
      </c>
      <c r="AL7" s="2">
        <f>(R7+AA7)/2</f>
        <v>1415</v>
      </c>
      <c r="AM7" s="2"/>
      <c r="AP7" s="2"/>
      <c r="AQ7" s="2"/>
      <c r="AS7" s="2"/>
      <c r="AT7" s="2"/>
      <c r="AU7" s="2"/>
      <c r="AV7" s="2"/>
    </row>
    <row r="8" spans="1:48" ht="14.25">
      <c r="A8" s="45" t="s">
        <v>39</v>
      </c>
      <c r="B8" s="24" t="s">
        <v>22</v>
      </c>
      <c r="C8" s="24" t="s">
        <v>40</v>
      </c>
      <c r="D8" s="29" t="s">
        <v>225</v>
      </c>
      <c r="E8" s="46" t="s">
        <v>222</v>
      </c>
      <c r="F8" s="24" t="s">
        <v>25</v>
      </c>
      <c r="G8" s="24" t="s">
        <v>30</v>
      </c>
      <c r="H8" s="24" t="s">
        <v>27</v>
      </c>
      <c r="I8" s="24" t="s">
        <v>28</v>
      </c>
      <c r="J8" s="28">
        <v>6605</v>
      </c>
      <c r="K8" s="28">
        <v>6605</v>
      </c>
      <c r="L8" s="28">
        <v>6605</v>
      </c>
      <c r="M8" s="28">
        <v>6605</v>
      </c>
      <c r="N8" s="28">
        <v>6605</v>
      </c>
      <c r="O8" s="28">
        <v>6605</v>
      </c>
      <c r="P8" s="28"/>
      <c r="Q8" s="28">
        <f t="shared" si="0"/>
        <v>39630</v>
      </c>
      <c r="R8" s="28">
        <f t="shared" si="1"/>
        <v>6605</v>
      </c>
      <c r="S8" s="28">
        <v>6430</v>
      </c>
      <c r="T8" s="28">
        <v>6430</v>
      </c>
      <c r="U8" s="28">
        <v>6430</v>
      </c>
      <c r="V8" s="28">
        <v>6430</v>
      </c>
      <c r="W8" s="28">
        <v>6430</v>
      </c>
      <c r="X8" s="28">
        <v>6430</v>
      </c>
      <c r="Y8" s="28"/>
      <c r="Z8" s="28">
        <f t="shared" si="2"/>
        <v>38580</v>
      </c>
      <c r="AA8" s="28">
        <f t="shared" si="3"/>
        <v>6430</v>
      </c>
      <c r="AB8" s="28">
        <f t="shared" si="4"/>
        <v>6517.5</v>
      </c>
      <c r="AC8" s="28">
        <f t="shared" si="4"/>
        <v>6517.5</v>
      </c>
      <c r="AD8" s="28">
        <f t="shared" si="4"/>
        <v>6517.5</v>
      </c>
      <c r="AE8" s="28">
        <f t="shared" si="4"/>
        <v>6517.5</v>
      </c>
      <c r="AF8" s="28">
        <f t="shared" si="4"/>
        <v>6517.5</v>
      </c>
      <c r="AG8" s="28">
        <f>AVERAGE(O8,X8)</f>
        <v>6517.5</v>
      </c>
      <c r="AH8" s="28"/>
      <c r="AI8" s="23">
        <f t="shared" si="5"/>
        <v>39105</v>
      </c>
      <c r="AJ8" s="23">
        <f t="shared" si="6"/>
        <v>6517.5</v>
      </c>
      <c r="AK8" s="2">
        <f t="shared" si="7"/>
        <v>39105</v>
      </c>
      <c r="AL8" s="2">
        <f>(R8+AA8)/2</f>
        <v>6517.5</v>
      </c>
      <c r="AM8" s="2"/>
      <c r="AP8" s="2"/>
      <c r="AQ8" s="2"/>
      <c r="AS8" s="2"/>
      <c r="AT8" s="2"/>
      <c r="AU8" s="2"/>
      <c r="AV8" s="2"/>
    </row>
    <row r="9" spans="1:48" ht="14.25">
      <c r="A9" s="45" t="s">
        <v>42</v>
      </c>
      <c r="B9" s="24" t="s">
        <v>22</v>
      </c>
      <c r="C9" s="24" t="s">
        <v>40</v>
      </c>
      <c r="D9" s="29" t="s">
        <v>225</v>
      </c>
      <c r="E9" s="46" t="s">
        <v>222</v>
      </c>
      <c r="F9" s="24" t="s">
        <v>25</v>
      </c>
      <c r="G9" s="24" t="s">
        <v>26</v>
      </c>
      <c r="H9" s="24" t="s">
        <v>38</v>
      </c>
      <c r="I9" s="24" t="s">
        <v>28</v>
      </c>
      <c r="J9" s="28">
        <v>4301</v>
      </c>
      <c r="K9" s="28">
        <v>4301</v>
      </c>
      <c r="L9" s="28">
        <v>4301</v>
      </c>
      <c r="M9" s="28">
        <v>4301</v>
      </c>
      <c r="N9" s="28">
        <v>4301</v>
      </c>
      <c r="O9" s="28"/>
      <c r="P9" s="28"/>
      <c r="Q9" s="28">
        <f t="shared" si="0"/>
        <v>21505</v>
      </c>
      <c r="R9" s="28">
        <f t="shared" si="1"/>
        <v>4301</v>
      </c>
      <c r="S9" s="28">
        <v>4213</v>
      </c>
      <c r="T9" s="28">
        <v>4213</v>
      </c>
      <c r="U9" s="28">
        <v>4213</v>
      </c>
      <c r="V9" s="28">
        <v>4213</v>
      </c>
      <c r="W9" s="28">
        <v>4213</v>
      </c>
      <c r="X9" s="28"/>
      <c r="Y9" s="28"/>
      <c r="Z9" s="28">
        <f t="shared" si="2"/>
        <v>21065</v>
      </c>
      <c r="AA9" s="28">
        <f t="shared" si="3"/>
        <v>4213</v>
      </c>
      <c r="AB9" s="28">
        <f t="shared" si="4"/>
        <v>4257</v>
      </c>
      <c r="AC9" s="28">
        <f t="shared" si="4"/>
        <v>4257</v>
      </c>
      <c r="AD9" s="28">
        <f t="shared" si="4"/>
        <v>4257</v>
      </c>
      <c r="AE9" s="28">
        <f t="shared" si="4"/>
        <v>4257</v>
      </c>
      <c r="AF9" s="28">
        <f t="shared" si="4"/>
        <v>4257</v>
      </c>
      <c r="AG9" s="28"/>
      <c r="AH9" s="28"/>
      <c r="AI9" s="23">
        <f t="shared" si="5"/>
        <v>21285</v>
      </c>
      <c r="AJ9" s="23">
        <f t="shared" si="6"/>
        <v>4257</v>
      </c>
      <c r="AK9" s="2">
        <v>14150</v>
      </c>
      <c r="AL9" s="2">
        <v>2830</v>
      </c>
      <c r="AM9" s="2"/>
      <c r="AP9" s="2"/>
      <c r="AQ9" s="2"/>
      <c r="AS9" s="2"/>
      <c r="AT9" s="2"/>
      <c r="AU9" s="2"/>
      <c r="AV9" s="2"/>
    </row>
    <row r="10" spans="1:48" ht="14.25">
      <c r="A10" s="45" t="s">
        <v>43</v>
      </c>
      <c r="B10" s="24" t="s">
        <v>22</v>
      </c>
      <c r="C10" s="24" t="s">
        <v>40</v>
      </c>
      <c r="D10" s="29" t="s">
        <v>225</v>
      </c>
      <c r="E10" s="46" t="s">
        <v>222</v>
      </c>
      <c r="F10" s="24" t="s">
        <v>44</v>
      </c>
      <c r="G10" s="24" t="s">
        <v>30</v>
      </c>
      <c r="H10" s="24" t="s">
        <v>45</v>
      </c>
      <c r="I10" s="24" t="s">
        <v>28</v>
      </c>
      <c r="J10" s="28">
        <v>164908</v>
      </c>
      <c r="K10" s="28">
        <v>164908</v>
      </c>
      <c r="L10" s="28">
        <v>164908</v>
      </c>
      <c r="M10" s="28">
        <v>164908</v>
      </c>
      <c r="N10" s="28">
        <v>164908</v>
      </c>
      <c r="O10" s="28"/>
      <c r="P10" s="28">
        <v>186518</v>
      </c>
      <c r="Q10" s="28">
        <f t="shared" si="0"/>
        <v>1011058</v>
      </c>
      <c r="R10" s="28">
        <f t="shared" si="1"/>
        <v>168509.66666666666</v>
      </c>
      <c r="S10" s="28">
        <v>152924</v>
      </c>
      <c r="T10" s="28">
        <v>152924</v>
      </c>
      <c r="U10" s="28">
        <v>152924</v>
      </c>
      <c r="V10" s="28">
        <v>152924</v>
      </c>
      <c r="W10" s="28">
        <v>152924</v>
      </c>
      <c r="X10" s="28"/>
      <c r="Y10" s="28">
        <v>177498</v>
      </c>
      <c r="Z10" s="28">
        <f t="shared" si="2"/>
        <v>942118</v>
      </c>
      <c r="AA10" s="28">
        <f t="shared" si="3"/>
        <v>157019.66666666666</v>
      </c>
      <c r="AB10" s="28">
        <f t="shared" si="4"/>
        <v>158916</v>
      </c>
      <c r="AC10" s="28">
        <f t="shared" si="4"/>
        <v>158916</v>
      </c>
      <c r="AD10" s="28">
        <f t="shared" si="4"/>
        <v>158916</v>
      </c>
      <c r="AE10" s="28">
        <f t="shared" si="4"/>
        <v>158916</v>
      </c>
      <c r="AF10" s="28">
        <f t="shared" si="4"/>
        <v>158916</v>
      </c>
      <c r="AG10" s="28"/>
      <c r="AH10" s="28">
        <f>AVERAGE(P10,Y10)</f>
        <v>182008</v>
      </c>
      <c r="AI10" s="23">
        <f t="shared" si="5"/>
        <v>976588</v>
      </c>
      <c r="AJ10" s="23">
        <f t="shared" si="6"/>
        <v>162764.66666666666</v>
      </c>
      <c r="AK10" s="2">
        <f t="shared" si="7"/>
        <v>976588</v>
      </c>
      <c r="AL10" s="2">
        <f t="shared" si="7"/>
        <v>162764.66666666666</v>
      </c>
      <c r="AM10" s="2"/>
      <c r="AP10" s="2"/>
      <c r="AQ10" s="2"/>
      <c r="AS10" s="2"/>
      <c r="AT10" s="2"/>
      <c r="AU10" s="2"/>
      <c r="AV10" s="2"/>
    </row>
    <row r="11" spans="1:48" ht="14.25">
      <c r="A11" s="45" t="s">
        <v>46</v>
      </c>
      <c r="B11" s="24" t="s">
        <v>22</v>
      </c>
      <c r="C11" s="24" t="s">
        <v>40</v>
      </c>
      <c r="D11" s="29" t="s">
        <v>225</v>
      </c>
      <c r="E11" s="46" t="s">
        <v>222</v>
      </c>
      <c r="F11" s="24" t="s">
        <v>25</v>
      </c>
      <c r="G11" s="24" t="s">
        <v>30</v>
      </c>
      <c r="H11" s="24" t="s">
        <v>27</v>
      </c>
      <c r="I11" s="24" t="s">
        <v>28</v>
      </c>
      <c r="J11" s="28">
        <v>177793</v>
      </c>
      <c r="K11" s="28">
        <v>177793</v>
      </c>
      <c r="L11" s="28">
        <v>177793</v>
      </c>
      <c r="M11" s="28">
        <v>177793</v>
      </c>
      <c r="N11" s="28">
        <v>177793</v>
      </c>
      <c r="O11" s="28">
        <v>220527</v>
      </c>
      <c r="P11" s="28"/>
      <c r="Q11" s="28">
        <f t="shared" si="0"/>
        <v>1109492</v>
      </c>
      <c r="R11" s="28">
        <f t="shared" si="1"/>
        <v>184915.33333333334</v>
      </c>
      <c r="S11" s="28">
        <v>159438</v>
      </c>
      <c r="T11" s="28">
        <v>159438</v>
      </c>
      <c r="U11" s="28">
        <v>159438</v>
      </c>
      <c r="V11" s="28">
        <v>159438</v>
      </c>
      <c r="W11" s="28">
        <v>159438</v>
      </c>
      <c r="X11" s="28">
        <v>200185</v>
      </c>
      <c r="Y11" s="28"/>
      <c r="Z11" s="28">
        <f t="shared" si="2"/>
        <v>997375</v>
      </c>
      <c r="AA11" s="28">
        <f t="shared" si="3"/>
        <v>166229.16666666666</v>
      </c>
      <c r="AB11" s="28">
        <f t="shared" si="4"/>
        <v>168615.5</v>
      </c>
      <c r="AC11" s="28">
        <f t="shared" si="4"/>
        <v>168615.5</v>
      </c>
      <c r="AD11" s="28">
        <f t="shared" si="4"/>
        <v>168615.5</v>
      </c>
      <c r="AE11" s="28">
        <f t="shared" si="4"/>
        <v>168615.5</v>
      </c>
      <c r="AF11" s="28">
        <f t="shared" si="4"/>
        <v>168615.5</v>
      </c>
      <c r="AG11" s="28">
        <f t="shared" si="4"/>
        <v>210356</v>
      </c>
      <c r="AH11" s="28"/>
      <c r="AI11" s="23">
        <f t="shared" si="5"/>
        <v>1053433.5</v>
      </c>
      <c r="AJ11" s="23">
        <f t="shared" si="6"/>
        <v>175572.25</v>
      </c>
      <c r="AK11" s="2">
        <f t="shared" si="7"/>
        <v>1053433.5</v>
      </c>
      <c r="AL11" s="2">
        <f t="shared" si="7"/>
        <v>175572.25</v>
      </c>
      <c r="AM11" s="2"/>
      <c r="AP11" s="2"/>
      <c r="AQ11" s="2"/>
      <c r="AS11" s="21"/>
      <c r="AT11" s="21"/>
      <c r="AU11" s="2"/>
      <c r="AV11" s="2"/>
    </row>
    <row r="12" spans="1:48" ht="14.25">
      <c r="A12" s="45" t="s">
        <v>47</v>
      </c>
      <c r="B12" s="24" t="s">
        <v>22</v>
      </c>
      <c r="C12" s="24" t="s">
        <v>40</v>
      </c>
      <c r="D12" s="29" t="s">
        <v>225</v>
      </c>
      <c r="E12" s="46" t="s">
        <v>222</v>
      </c>
      <c r="F12" s="24" t="s">
        <v>25</v>
      </c>
      <c r="G12" s="24" t="s">
        <v>30</v>
      </c>
      <c r="H12" s="24" t="s">
        <v>31</v>
      </c>
      <c r="I12" s="24" t="s">
        <v>28</v>
      </c>
      <c r="J12" s="28">
        <v>67344</v>
      </c>
      <c r="K12" s="28">
        <v>67344</v>
      </c>
      <c r="L12" s="28">
        <v>67344</v>
      </c>
      <c r="M12" s="28">
        <v>67344</v>
      </c>
      <c r="N12" s="28">
        <v>67344</v>
      </c>
      <c r="O12" s="28">
        <v>65543</v>
      </c>
      <c r="P12" s="28">
        <v>64515</v>
      </c>
      <c r="Q12" s="28">
        <f t="shared" si="0"/>
        <v>466778</v>
      </c>
      <c r="R12" s="28">
        <f t="shared" si="1"/>
        <v>66682.571428571435</v>
      </c>
      <c r="S12" s="28">
        <v>63584</v>
      </c>
      <c r="T12" s="28">
        <v>63584</v>
      </c>
      <c r="U12" s="28">
        <v>63584</v>
      </c>
      <c r="V12" s="28">
        <v>63584</v>
      </c>
      <c r="W12" s="28">
        <v>63584</v>
      </c>
      <c r="X12" s="28">
        <v>62524</v>
      </c>
      <c r="Y12" s="28">
        <v>61594</v>
      </c>
      <c r="Z12" s="28">
        <f t="shared" si="2"/>
        <v>442038</v>
      </c>
      <c r="AA12" s="28">
        <f t="shared" si="3"/>
        <v>63148.285714285717</v>
      </c>
      <c r="AB12" s="28">
        <f t="shared" si="4"/>
        <v>65464</v>
      </c>
      <c r="AC12" s="28">
        <f t="shared" si="4"/>
        <v>65464</v>
      </c>
      <c r="AD12" s="28">
        <f t="shared" si="4"/>
        <v>65464</v>
      </c>
      <c r="AE12" s="28">
        <f t="shared" si="4"/>
        <v>65464</v>
      </c>
      <c r="AF12" s="28">
        <f t="shared" si="4"/>
        <v>65464</v>
      </c>
      <c r="AG12" s="28">
        <f t="shared" si="4"/>
        <v>64033.5</v>
      </c>
      <c r="AH12" s="28">
        <f>AVERAGE(P12,Y12)</f>
        <v>63054.5</v>
      </c>
      <c r="AI12" s="23">
        <f t="shared" si="5"/>
        <v>454408</v>
      </c>
      <c r="AJ12" s="23">
        <f t="shared" si="6"/>
        <v>64915.428571428572</v>
      </c>
      <c r="AK12" s="2">
        <f t="shared" si="7"/>
        <v>454408</v>
      </c>
      <c r="AL12" s="2">
        <f t="shared" si="7"/>
        <v>64915.42857142858</v>
      </c>
      <c r="AM12" s="2"/>
      <c r="AP12" s="2"/>
      <c r="AQ12" s="2"/>
      <c r="AS12" s="21"/>
      <c r="AT12" s="21"/>
      <c r="AU12" s="2"/>
      <c r="AV12" s="2"/>
    </row>
    <row r="13" spans="1:48" ht="14.25">
      <c r="A13" s="45" t="s">
        <v>48</v>
      </c>
      <c r="B13" s="24" t="s">
        <v>22</v>
      </c>
      <c r="C13" s="24" t="s">
        <v>40</v>
      </c>
      <c r="D13" s="29" t="s">
        <v>225</v>
      </c>
      <c r="E13" s="46" t="s">
        <v>223</v>
      </c>
      <c r="F13" s="20" t="s">
        <v>25</v>
      </c>
      <c r="G13" s="20" t="s">
        <v>30</v>
      </c>
      <c r="H13" s="20" t="s">
        <v>31</v>
      </c>
      <c r="I13" s="24" t="s">
        <v>28</v>
      </c>
      <c r="J13" s="28">
        <v>14563</v>
      </c>
      <c r="K13" s="28">
        <v>14563</v>
      </c>
      <c r="L13" s="28">
        <v>14563</v>
      </c>
      <c r="M13" s="28">
        <v>14563</v>
      </c>
      <c r="N13" s="28">
        <v>14563</v>
      </c>
      <c r="O13" s="28">
        <v>14768</v>
      </c>
      <c r="P13" s="28">
        <v>14194</v>
      </c>
      <c r="Q13" s="28">
        <f t="shared" si="0"/>
        <v>101777</v>
      </c>
      <c r="R13" s="28">
        <f t="shared" si="1"/>
        <v>14539.571428571429</v>
      </c>
      <c r="S13" s="28"/>
      <c r="T13" s="28"/>
      <c r="U13" s="28"/>
      <c r="V13" s="28"/>
      <c r="W13" s="28"/>
      <c r="X13" s="28"/>
      <c r="Y13" s="28"/>
      <c r="Z13" s="28">
        <f t="shared" si="2"/>
        <v>0</v>
      </c>
      <c r="AA13" s="28">
        <f t="shared" si="3"/>
        <v>0</v>
      </c>
      <c r="AB13" s="28">
        <f t="shared" si="4"/>
        <v>14563</v>
      </c>
      <c r="AC13" s="28">
        <f t="shared" si="4"/>
        <v>14563</v>
      </c>
      <c r="AD13" s="28">
        <f t="shared" si="4"/>
        <v>14563</v>
      </c>
      <c r="AE13" s="28">
        <f t="shared" si="4"/>
        <v>14563</v>
      </c>
      <c r="AF13" s="28">
        <f t="shared" si="4"/>
        <v>14563</v>
      </c>
      <c r="AG13" s="28">
        <f t="shared" si="4"/>
        <v>14768</v>
      </c>
      <c r="AH13" s="28">
        <f>AVERAGE(P13,Y13)</f>
        <v>14194</v>
      </c>
      <c r="AI13" s="23">
        <f t="shared" si="5"/>
        <v>101777</v>
      </c>
      <c r="AJ13" s="23">
        <f t="shared" si="6"/>
        <v>14539.571428571429</v>
      </c>
      <c r="AK13" s="2">
        <f t="shared" si="7"/>
        <v>50888.5</v>
      </c>
      <c r="AL13" s="2">
        <f t="shared" si="7"/>
        <v>7269.7857142857147</v>
      </c>
      <c r="AM13" s="2"/>
      <c r="AP13" s="2"/>
      <c r="AQ13" s="2"/>
      <c r="AS13" s="21"/>
      <c r="AT13" s="21"/>
      <c r="AU13" s="2"/>
      <c r="AV13" s="2"/>
    </row>
    <row r="14" spans="1:48" ht="14.25">
      <c r="A14" s="45" t="s">
        <v>49</v>
      </c>
      <c r="B14" s="24" t="s">
        <v>22</v>
      </c>
      <c r="C14" s="24" t="s">
        <v>40</v>
      </c>
      <c r="D14" s="29" t="s">
        <v>225</v>
      </c>
      <c r="E14" s="46" t="s">
        <v>223</v>
      </c>
      <c r="F14" s="24" t="s">
        <v>25</v>
      </c>
      <c r="G14" s="24" t="s">
        <v>30</v>
      </c>
      <c r="H14" s="24" t="s">
        <v>31</v>
      </c>
      <c r="I14" s="24" t="s">
        <v>28</v>
      </c>
      <c r="J14" s="28">
        <v>7330</v>
      </c>
      <c r="K14" s="28">
        <v>7330</v>
      </c>
      <c r="L14" s="28">
        <v>7330</v>
      </c>
      <c r="M14" s="28">
        <v>7330</v>
      </c>
      <c r="N14" s="28">
        <v>7330</v>
      </c>
      <c r="O14" s="28">
        <v>7478</v>
      </c>
      <c r="P14" s="28">
        <v>6703</v>
      </c>
      <c r="Q14" s="28">
        <f t="shared" si="0"/>
        <v>50831</v>
      </c>
      <c r="R14" s="28">
        <f t="shared" si="1"/>
        <v>7261.5714285714284</v>
      </c>
      <c r="S14" s="28"/>
      <c r="T14" s="28"/>
      <c r="U14" s="28"/>
      <c r="V14" s="28"/>
      <c r="W14" s="28"/>
      <c r="X14" s="28"/>
      <c r="Y14" s="28"/>
      <c r="Z14" s="28">
        <f t="shared" si="2"/>
        <v>0</v>
      </c>
      <c r="AA14" s="28">
        <f t="shared" si="3"/>
        <v>0</v>
      </c>
      <c r="AB14" s="28">
        <f t="shared" si="4"/>
        <v>7330</v>
      </c>
      <c r="AC14" s="28">
        <f t="shared" si="4"/>
        <v>7330</v>
      </c>
      <c r="AD14" s="28">
        <f t="shared" si="4"/>
        <v>7330</v>
      </c>
      <c r="AE14" s="28">
        <f t="shared" si="4"/>
        <v>7330</v>
      </c>
      <c r="AF14" s="28">
        <f t="shared" si="4"/>
        <v>7330</v>
      </c>
      <c r="AG14" s="28">
        <f t="shared" si="4"/>
        <v>7478</v>
      </c>
      <c r="AH14" s="28">
        <f>AVERAGE(P14,Y14)</f>
        <v>6703</v>
      </c>
      <c r="AI14" s="23">
        <f t="shared" si="5"/>
        <v>50831</v>
      </c>
      <c r="AJ14" s="23">
        <f t="shared" si="6"/>
        <v>7261.5714285714284</v>
      </c>
      <c r="AK14" s="2">
        <f t="shared" si="7"/>
        <v>25415.5</v>
      </c>
      <c r="AL14" s="2">
        <f t="shared" si="7"/>
        <v>3630.7857142857142</v>
      </c>
      <c r="AM14" s="2"/>
      <c r="AP14" s="2"/>
      <c r="AQ14" s="2"/>
      <c r="AS14" s="21"/>
      <c r="AT14" s="21"/>
      <c r="AU14" s="2"/>
      <c r="AV14" s="2"/>
    </row>
    <row r="15" spans="1:48" ht="14.25">
      <c r="A15" s="45" t="s">
        <v>50</v>
      </c>
      <c r="B15" s="24" t="s">
        <v>22</v>
      </c>
      <c r="C15" s="24" t="s">
        <v>40</v>
      </c>
      <c r="D15" s="29" t="s">
        <v>225</v>
      </c>
      <c r="E15" s="46" t="s">
        <v>51</v>
      </c>
      <c r="F15" s="24" t="s">
        <v>25</v>
      </c>
      <c r="G15" s="24" t="s">
        <v>30</v>
      </c>
      <c r="H15" s="24" t="s">
        <v>27</v>
      </c>
      <c r="I15" s="24" t="s">
        <v>28</v>
      </c>
      <c r="J15" s="28">
        <v>13387</v>
      </c>
      <c r="K15" s="28">
        <v>13387</v>
      </c>
      <c r="L15" s="28">
        <v>13387</v>
      </c>
      <c r="M15" s="28">
        <v>13387</v>
      </c>
      <c r="N15" s="28">
        <v>14192</v>
      </c>
      <c r="O15" s="28">
        <v>14192</v>
      </c>
      <c r="P15" s="28"/>
      <c r="Q15" s="28">
        <f t="shared" si="0"/>
        <v>81932</v>
      </c>
      <c r="R15" s="28">
        <f t="shared" si="1"/>
        <v>13655.333333333334</v>
      </c>
      <c r="S15" s="28">
        <v>12227</v>
      </c>
      <c r="T15" s="28">
        <v>12227</v>
      </c>
      <c r="U15" s="28">
        <v>12227</v>
      </c>
      <c r="V15" s="28">
        <v>12227</v>
      </c>
      <c r="W15" s="28">
        <v>12972</v>
      </c>
      <c r="X15" s="28">
        <v>12972</v>
      </c>
      <c r="Y15" s="28"/>
      <c r="Z15" s="28">
        <f t="shared" si="2"/>
        <v>74852</v>
      </c>
      <c r="AA15" s="28">
        <f t="shared" si="3"/>
        <v>12475.333333333334</v>
      </c>
      <c r="AB15" s="28">
        <f t="shared" si="4"/>
        <v>12807</v>
      </c>
      <c r="AC15" s="28">
        <f t="shared" si="4"/>
        <v>12807</v>
      </c>
      <c r="AD15" s="28">
        <f t="shared" si="4"/>
        <v>12807</v>
      </c>
      <c r="AE15" s="28">
        <f t="shared" si="4"/>
        <v>12807</v>
      </c>
      <c r="AF15" s="28">
        <f t="shared" si="4"/>
        <v>13582</v>
      </c>
      <c r="AG15" s="28">
        <f t="shared" si="4"/>
        <v>13582</v>
      </c>
      <c r="AH15" s="28"/>
      <c r="AI15" s="23">
        <f t="shared" si="5"/>
        <v>78392</v>
      </c>
      <c r="AJ15" s="23">
        <f t="shared" si="6"/>
        <v>13065.333333333334</v>
      </c>
      <c r="AK15" s="2">
        <f t="shared" si="7"/>
        <v>78392</v>
      </c>
      <c r="AL15" s="2">
        <f t="shared" si="7"/>
        <v>13065.333333333334</v>
      </c>
      <c r="AM15" s="2"/>
      <c r="AP15" s="2"/>
      <c r="AQ15" s="2"/>
      <c r="AS15" s="21"/>
      <c r="AT15" s="21"/>
      <c r="AU15" s="2"/>
      <c r="AV15" s="2"/>
    </row>
    <row r="16" spans="1:48" ht="14.25">
      <c r="A16" s="45" t="s">
        <v>52</v>
      </c>
      <c r="B16" s="24" t="s">
        <v>22</v>
      </c>
      <c r="C16" s="24" t="s">
        <v>23</v>
      </c>
      <c r="D16" s="29" t="s">
        <v>226</v>
      </c>
      <c r="E16" s="46" t="s">
        <v>53</v>
      </c>
      <c r="F16" s="24" t="s">
        <v>25</v>
      </c>
      <c r="G16" s="24" t="s">
        <v>26</v>
      </c>
      <c r="H16" s="24" t="s">
        <v>31</v>
      </c>
      <c r="I16" s="24" t="s">
        <v>28</v>
      </c>
      <c r="J16" s="28">
        <v>14646</v>
      </c>
      <c r="K16" s="28">
        <v>14646</v>
      </c>
      <c r="L16" s="28">
        <v>14646</v>
      </c>
      <c r="M16" s="28">
        <v>14646</v>
      </c>
      <c r="N16" s="28">
        <v>14646</v>
      </c>
      <c r="O16" s="28">
        <v>15991</v>
      </c>
      <c r="P16" s="28">
        <v>12087</v>
      </c>
      <c r="Q16" s="28">
        <f t="shared" si="0"/>
        <v>101308</v>
      </c>
      <c r="R16" s="28">
        <f t="shared" si="1"/>
        <v>14472.571428571429</v>
      </c>
      <c r="S16" s="28">
        <v>13697</v>
      </c>
      <c r="T16" s="28">
        <v>13697</v>
      </c>
      <c r="U16" s="28">
        <v>13697</v>
      </c>
      <c r="V16" s="28">
        <v>13697</v>
      </c>
      <c r="W16" s="28">
        <v>13697</v>
      </c>
      <c r="X16" s="28">
        <v>16066</v>
      </c>
      <c r="Y16" s="28">
        <v>21987</v>
      </c>
      <c r="Z16" s="28">
        <f t="shared" si="2"/>
        <v>106538</v>
      </c>
      <c r="AA16" s="28">
        <f t="shared" si="3"/>
        <v>15219.714285714286</v>
      </c>
      <c r="AB16" s="28">
        <f t="shared" si="4"/>
        <v>14171.5</v>
      </c>
      <c r="AC16" s="28">
        <f t="shared" si="4"/>
        <v>14171.5</v>
      </c>
      <c r="AD16" s="28">
        <f t="shared" si="4"/>
        <v>14171.5</v>
      </c>
      <c r="AE16" s="28">
        <f t="shared" si="4"/>
        <v>14171.5</v>
      </c>
      <c r="AF16" s="28">
        <f t="shared" si="4"/>
        <v>14171.5</v>
      </c>
      <c r="AG16" s="28">
        <f t="shared" si="4"/>
        <v>16028.5</v>
      </c>
      <c r="AH16" s="28">
        <f>AVERAGE(P16,Y16)</f>
        <v>17037</v>
      </c>
      <c r="AI16" s="23">
        <f t="shared" si="5"/>
        <v>103923</v>
      </c>
      <c r="AJ16" s="23">
        <f t="shared" si="6"/>
        <v>14846.142857142857</v>
      </c>
      <c r="AK16" s="2">
        <v>101777</v>
      </c>
      <c r="AL16" s="2">
        <v>14539.571428571429</v>
      </c>
      <c r="AM16" s="2"/>
      <c r="AP16" s="2"/>
      <c r="AQ16" s="2"/>
      <c r="AS16" s="21"/>
      <c r="AT16" s="21"/>
      <c r="AU16" s="2"/>
      <c r="AV16" s="2"/>
    </row>
    <row r="17" spans="1:48" ht="14.25">
      <c r="A17" s="45" t="s">
        <v>54</v>
      </c>
      <c r="B17" s="24" t="s">
        <v>22</v>
      </c>
      <c r="C17" s="24" t="s">
        <v>23</v>
      </c>
      <c r="D17" s="29" t="s">
        <v>226</v>
      </c>
      <c r="E17" s="46" t="s">
        <v>55</v>
      </c>
      <c r="F17" s="24" t="s">
        <v>25</v>
      </c>
      <c r="G17" s="24" t="s">
        <v>30</v>
      </c>
      <c r="H17" s="24" t="s">
        <v>31</v>
      </c>
      <c r="I17" s="24" t="s">
        <v>28</v>
      </c>
      <c r="J17" s="28">
        <v>124757</v>
      </c>
      <c r="K17" s="28">
        <v>124757</v>
      </c>
      <c r="L17" s="28">
        <v>124757</v>
      </c>
      <c r="M17" s="28">
        <v>124757</v>
      </c>
      <c r="N17" s="28">
        <v>124757</v>
      </c>
      <c r="O17" s="28">
        <v>163006</v>
      </c>
      <c r="P17" s="28">
        <v>123619</v>
      </c>
      <c r="Q17" s="28">
        <f t="shared" si="0"/>
        <v>910410</v>
      </c>
      <c r="R17" s="28">
        <f t="shared" si="1"/>
        <v>130058.57142857143</v>
      </c>
      <c r="S17" s="28">
        <v>118958</v>
      </c>
      <c r="T17" s="28">
        <v>118958</v>
      </c>
      <c r="U17" s="28">
        <v>118958</v>
      </c>
      <c r="V17" s="28">
        <v>118958</v>
      </c>
      <c r="W17" s="28">
        <v>118958</v>
      </c>
      <c r="X17" s="28">
        <v>162791</v>
      </c>
      <c r="Y17" s="28">
        <v>122654</v>
      </c>
      <c r="Z17" s="28">
        <f t="shared" si="2"/>
        <v>880235</v>
      </c>
      <c r="AA17" s="28">
        <f t="shared" si="3"/>
        <v>125747.85714285714</v>
      </c>
      <c r="AB17" s="28">
        <f t="shared" si="4"/>
        <v>121857.5</v>
      </c>
      <c r="AC17" s="28">
        <f t="shared" si="4"/>
        <v>121857.5</v>
      </c>
      <c r="AD17" s="28">
        <f t="shared" si="4"/>
        <v>121857.5</v>
      </c>
      <c r="AE17" s="28">
        <f t="shared" si="4"/>
        <v>121857.5</v>
      </c>
      <c r="AF17" s="28">
        <f t="shared" si="4"/>
        <v>121857.5</v>
      </c>
      <c r="AG17" s="28">
        <f t="shared" si="4"/>
        <v>162898.5</v>
      </c>
      <c r="AH17" s="28">
        <f>AVERAGE(P17,Y17)</f>
        <v>123136.5</v>
      </c>
      <c r="AI17" s="23">
        <f t="shared" si="5"/>
        <v>895322.5</v>
      </c>
      <c r="AJ17" s="23">
        <f t="shared" si="6"/>
        <v>127903.21428571429</v>
      </c>
      <c r="AK17" s="2">
        <v>50831</v>
      </c>
      <c r="AL17" s="2">
        <v>7261.5714285714284</v>
      </c>
      <c r="AM17" s="2"/>
      <c r="AP17" s="2"/>
      <c r="AQ17" s="2"/>
      <c r="AS17" s="21"/>
      <c r="AT17" s="21"/>
      <c r="AU17" s="2"/>
      <c r="AV17" s="2"/>
    </row>
    <row r="18" spans="1:48" ht="14.25">
      <c r="A18" s="45" t="s">
        <v>56</v>
      </c>
      <c r="B18" s="24" t="s">
        <v>22</v>
      </c>
      <c r="C18" s="24" t="s">
        <v>57</v>
      </c>
      <c r="D18" s="29" t="s">
        <v>227</v>
      </c>
      <c r="E18" s="46" t="s">
        <v>58</v>
      </c>
      <c r="F18" s="24" t="s">
        <v>25</v>
      </c>
      <c r="G18" s="24" t="s">
        <v>30</v>
      </c>
      <c r="H18" s="24" t="s">
        <v>27</v>
      </c>
      <c r="I18" s="24" t="s">
        <v>28</v>
      </c>
      <c r="J18" s="28">
        <v>32587</v>
      </c>
      <c r="K18" s="28">
        <v>32587</v>
      </c>
      <c r="L18" s="28">
        <v>32587</v>
      </c>
      <c r="M18" s="28">
        <v>32587</v>
      </c>
      <c r="N18" s="28">
        <v>32587</v>
      </c>
      <c r="O18" s="28">
        <v>34569</v>
      </c>
      <c r="P18" s="28"/>
      <c r="Q18" s="28">
        <f t="shared" si="0"/>
        <v>197504</v>
      </c>
      <c r="R18" s="28">
        <f t="shared" si="1"/>
        <v>32917.333333333336</v>
      </c>
      <c r="S18" s="28">
        <v>32574</v>
      </c>
      <c r="T18" s="28">
        <v>32574</v>
      </c>
      <c r="U18" s="28">
        <v>32574</v>
      </c>
      <c r="V18" s="28">
        <v>32574</v>
      </c>
      <c r="W18" s="28">
        <v>32574</v>
      </c>
      <c r="X18" s="28">
        <v>34959</v>
      </c>
      <c r="Y18" s="28"/>
      <c r="Z18" s="28">
        <f t="shared" si="2"/>
        <v>197829</v>
      </c>
      <c r="AA18" s="28">
        <f t="shared" si="3"/>
        <v>32971.5</v>
      </c>
      <c r="AB18" s="28">
        <f t="shared" ref="AB18:AG39" si="8">AVERAGE(J18,S18)</f>
        <v>32580.5</v>
      </c>
      <c r="AC18" s="28">
        <f t="shared" si="8"/>
        <v>32580.5</v>
      </c>
      <c r="AD18" s="28">
        <f t="shared" si="8"/>
        <v>32580.5</v>
      </c>
      <c r="AE18" s="28">
        <f t="shared" si="8"/>
        <v>32580.5</v>
      </c>
      <c r="AF18" s="28">
        <f t="shared" si="8"/>
        <v>32580.5</v>
      </c>
      <c r="AG18" s="28">
        <f t="shared" si="8"/>
        <v>34764</v>
      </c>
      <c r="AH18" s="28"/>
      <c r="AI18" s="23">
        <f t="shared" si="5"/>
        <v>197666.5</v>
      </c>
      <c r="AJ18" s="23">
        <f t="shared" si="6"/>
        <v>32944.416666666664</v>
      </c>
      <c r="AK18" s="2">
        <f t="shared" si="7"/>
        <v>197666.5</v>
      </c>
      <c r="AL18" s="2">
        <f t="shared" si="7"/>
        <v>32944.416666666672</v>
      </c>
      <c r="AM18" s="2"/>
      <c r="AP18" s="2"/>
      <c r="AQ18" s="2"/>
      <c r="AS18" s="2"/>
      <c r="AT18" s="2"/>
      <c r="AU18" s="2"/>
      <c r="AV18" s="2"/>
    </row>
    <row r="19" spans="1:48" ht="14.25">
      <c r="A19" s="45" t="s">
        <v>59</v>
      </c>
      <c r="B19" s="24" t="s">
        <v>22</v>
      </c>
      <c r="C19" s="24" t="s">
        <v>57</v>
      </c>
      <c r="D19" s="29" t="s">
        <v>227</v>
      </c>
      <c r="E19" s="46" t="s">
        <v>58</v>
      </c>
      <c r="F19" s="24" t="s">
        <v>25</v>
      </c>
      <c r="G19" s="24" t="s">
        <v>26</v>
      </c>
      <c r="H19" s="24" t="s">
        <v>27</v>
      </c>
      <c r="I19" s="24" t="s">
        <v>28</v>
      </c>
      <c r="J19" s="28">
        <v>21537</v>
      </c>
      <c r="K19" s="28">
        <v>21537</v>
      </c>
      <c r="L19" s="28">
        <v>21537</v>
      </c>
      <c r="M19" s="28">
        <v>21537</v>
      </c>
      <c r="N19" s="28">
        <v>21537</v>
      </c>
      <c r="O19" s="28">
        <v>22043</v>
      </c>
      <c r="P19" s="28"/>
      <c r="Q19" s="28">
        <f t="shared" si="0"/>
        <v>129728</v>
      </c>
      <c r="R19" s="28">
        <f t="shared" si="1"/>
        <v>21621.333333333332</v>
      </c>
      <c r="S19" s="28">
        <v>20863</v>
      </c>
      <c r="T19" s="28">
        <v>20863</v>
      </c>
      <c r="U19" s="28">
        <v>20863</v>
      </c>
      <c r="V19" s="28">
        <v>20863</v>
      </c>
      <c r="W19" s="28">
        <v>20863</v>
      </c>
      <c r="X19" s="28">
        <v>21522</v>
      </c>
      <c r="Y19" s="28"/>
      <c r="Z19" s="28">
        <f t="shared" si="2"/>
        <v>125837</v>
      </c>
      <c r="AA19" s="28">
        <f t="shared" si="3"/>
        <v>20972.833333333332</v>
      </c>
      <c r="AB19" s="28">
        <f t="shared" si="8"/>
        <v>21200</v>
      </c>
      <c r="AC19" s="28">
        <f t="shared" si="8"/>
        <v>21200</v>
      </c>
      <c r="AD19" s="28">
        <f t="shared" si="8"/>
        <v>21200</v>
      </c>
      <c r="AE19" s="28">
        <f t="shared" si="8"/>
        <v>21200</v>
      </c>
      <c r="AF19" s="28">
        <f t="shared" si="8"/>
        <v>21200</v>
      </c>
      <c r="AG19" s="28">
        <f t="shared" si="8"/>
        <v>21782.5</v>
      </c>
      <c r="AH19" s="28"/>
      <c r="AI19" s="23">
        <f t="shared" si="5"/>
        <v>127782.5</v>
      </c>
      <c r="AJ19" s="23">
        <f t="shared" si="6"/>
        <v>21297.083333333332</v>
      </c>
      <c r="AK19" s="2">
        <f t="shared" si="7"/>
        <v>127782.5</v>
      </c>
      <c r="AL19" s="2">
        <f t="shared" si="7"/>
        <v>21297.083333333332</v>
      </c>
      <c r="AM19" s="2"/>
      <c r="AP19" s="2"/>
      <c r="AQ19" s="2"/>
      <c r="AS19" s="2"/>
      <c r="AT19" s="2"/>
      <c r="AU19" s="2"/>
      <c r="AV19" s="2"/>
    </row>
    <row r="20" spans="1:48" ht="14.25">
      <c r="A20" s="45" t="s">
        <v>60</v>
      </c>
      <c r="B20" s="24" t="s">
        <v>22</v>
      </c>
      <c r="C20" s="24" t="s">
        <v>57</v>
      </c>
      <c r="D20" s="29" t="s">
        <v>227</v>
      </c>
      <c r="E20" s="46" t="s">
        <v>58</v>
      </c>
      <c r="F20" s="24" t="s">
        <v>25</v>
      </c>
      <c r="G20" s="24" t="s">
        <v>30</v>
      </c>
      <c r="H20" s="24" t="s">
        <v>27</v>
      </c>
      <c r="I20" s="24" t="s">
        <v>28</v>
      </c>
      <c r="J20" s="28">
        <v>36696</v>
      </c>
      <c r="K20" s="28">
        <v>36696</v>
      </c>
      <c r="L20" s="28">
        <v>36696</v>
      </c>
      <c r="M20" s="28">
        <v>36696</v>
      </c>
      <c r="N20" s="28">
        <v>36696</v>
      </c>
      <c r="O20" s="28">
        <v>39772</v>
      </c>
      <c r="P20" s="28"/>
      <c r="Q20" s="28">
        <f t="shared" si="0"/>
        <v>223252</v>
      </c>
      <c r="R20" s="28">
        <f t="shared" si="1"/>
        <v>37208.666666666664</v>
      </c>
      <c r="S20" s="28">
        <v>36115</v>
      </c>
      <c r="T20" s="28">
        <v>36115</v>
      </c>
      <c r="U20" s="28">
        <v>36115</v>
      </c>
      <c r="V20" s="28">
        <v>36115</v>
      </c>
      <c r="W20" s="28">
        <v>36115</v>
      </c>
      <c r="X20" s="28">
        <v>39596</v>
      </c>
      <c r="Y20" s="28"/>
      <c r="Z20" s="28">
        <f t="shared" si="2"/>
        <v>220171</v>
      </c>
      <c r="AA20" s="28">
        <f t="shared" si="3"/>
        <v>36695.166666666664</v>
      </c>
      <c r="AB20" s="28">
        <f t="shared" si="8"/>
        <v>36405.5</v>
      </c>
      <c r="AC20" s="28">
        <f t="shared" si="8"/>
        <v>36405.5</v>
      </c>
      <c r="AD20" s="28">
        <f t="shared" si="8"/>
        <v>36405.5</v>
      </c>
      <c r="AE20" s="28">
        <f t="shared" si="8"/>
        <v>36405.5</v>
      </c>
      <c r="AF20" s="28">
        <f t="shared" si="8"/>
        <v>36405.5</v>
      </c>
      <c r="AG20" s="28">
        <f t="shared" si="8"/>
        <v>39684</v>
      </c>
      <c r="AH20" s="28"/>
      <c r="AI20" s="23">
        <f t="shared" si="5"/>
        <v>221711.5</v>
      </c>
      <c r="AJ20" s="23">
        <f t="shared" si="6"/>
        <v>36951.916666666664</v>
      </c>
      <c r="AK20" s="2">
        <f t="shared" si="7"/>
        <v>221711.5</v>
      </c>
      <c r="AL20" s="2">
        <f t="shared" si="7"/>
        <v>36951.916666666664</v>
      </c>
      <c r="AM20" s="2"/>
      <c r="AP20" s="2"/>
      <c r="AQ20" s="2"/>
      <c r="AS20" s="2"/>
      <c r="AT20" s="2"/>
      <c r="AU20" s="2"/>
      <c r="AV20" s="2"/>
    </row>
    <row r="21" spans="1:48" ht="14.25">
      <c r="A21" s="45" t="s">
        <v>61</v>
      </c>
      <c r="B21" s="24" t="s">
        <v>22</v>
      </c>
      <c r="C21" s="24" t="s">
        <v>57</v>
      </c>
      <c r="D21" s="29" t="s">
        <v>228</v>
      </c>
      <c r="E21" s="46" t="s">
        <v>62</v>
      </c>
      <c r="F21" s="24" t="s">
        <v>25</v>
      </c>
      <c r="G21" s="24" t="s">
        <v>30</v>
      </c>
      <c r="H21" s="24" t="s">
        <v>31</v>
      </c>
      <c r="I21" s="24" t="s">
        <v>28</v>
      </c>
      <c r="J21" s="28">
        <v>108884</v>
      </c>
      <c r="K21" s="28">
        <v>108884</v>
      </c>
      <c r="L21" s="28">
        <v>108884</v>
      </c>
      <c r="M21" s="28">
        <v>108884</v>
      </c>
      <c r="N21" s="28">
        <v>108884</v>
      </c>
      <c r="O21" s="28">
        <v>115045</v>
      </c>
      <c r="P21" s="28">
        <v>93707</v>
      </c>
      <c r="Q21" s="28">
        <f t="shared" si="0"/>
        <v>753172</v>
      </c>
      <c r="R21" s="28">
        <f t="shared" si="1"/>
        <v>107596</v>
      </c>
      <c r="S21" s="28">
        <v>108182</v>
      </c>
      <c r="T21" s="28">
        <v>108182</v>
      </c>
      <c r="U21" s="28">
        <v>108182</v>
      </c>
      <c r="V21" s="28">
        <v>108182</v>
      </c>
      <c r="W21" s="28">
        <v>108182</v>
      </c>
      <c r="X21" s="28">
        <v>114007</v>
      </c>
      <c r="Y21" s="28">
        <v>94859</v>
      </c>
      <c r="Z21" s="28">
        <f t="shared" si="2"/>
        <v>749776</v>
      </c>
      <c r="AA21" s="28">
        <f t="shared" si="3"/>
        <v>107110.85714285714</v>
      </c>
      <c r="AB21" s="28">
        <f t="shared" si="8"/>
        <v>108533</v>
      </c>
      <c r="AC21" s="28">
        <f t="shared" si="8"/>
        <v>108533</v>
      </c>
      <c r="AD21" s="28">
        <f t="shared" si="8"/>
        <v>108533</v>
      </c>
      <c r="AE21" s="28">
        <f t="shared" si="8"/>
        <v>108533</v>
      </c>
      <c r="AF21" s="28">
        <f t="shared" si="8"/>
        <v>108533</v>
      </c>
      <c r="AG21" s="28">
        <f t="shared" si="8"/>
        <v>114526</v>
      </c>
      <c r="AH21" s="28">
        <f>AVERAGE(P21,Y21)</f>
        <v>94283</v>
      </c>
      <c r="AI21" s="23">
        <f t="shared" si="5"/>
        <v>751474</v>
      </c>
      <c r="AJ21" s="23">
        <f t="shared" si="6"/>
        <v>107353.42857142857</v>
      </c>
      <c r="AK21" s="2">
        <f t="shared" si="7"/>
        <v>751474</v>
      </c>
      <c r="AL21" s="2">
        <f t="shared" si="7"/>
        <v>107353.42857142858</v>
      </c>
      <c r="AM21" s="2"/>
      <c r="AP21" s="2"/>
      <c r="AQ21" s="2"/>
      <c r="AS21" s="2"/>
      <c r="AT21" s="2"/>
      <c r="AU21" s="2"/>
      <c r="AV21" s="2"/>
    </row>
    <row r="22" spans="1:48" ht="14.25">
      <c r="A22" s="45" t="s">
        <v>63</v>
      </c>
      <c r="B22" s="24" t="s">
        <v>22</v>
      </c>
      <c r="C22" s="24" t="s">
        <v>64</v>
      </c>
      <c r="D22" s="29" t="s">
        <v>229</v>
      </c>
      <c r="E22" s="46" t="s">
        <v>65</v>
      </c>
      <c r="F22" s="24" t="s">
        <v>25</v>
      </c>
      <c r="G22" s="24" t="s">
        <v>30</v>
      </c>
      <c r="H22" s="24" t="s">
        <v>27</v>
      </c>
      <c r="I22" s="24" t="s">
        <v>28</v>
      </c>
      <c r="J22" s="28">
        <v>304265</v>
      </c>
      <c r="K22" s="28">
        <v>304265</v>
      </c>
      <c r="L22" s="28">
        <v>304265</v>
      </c>
      <c r="M22" s="28">
        <v>304265</v>
      </c>
      <c r="N22" s="28">
        <v>304265</v>
      </c>
      <c r="O22" s="28">
        <v>376467</v>
      </c>
      <c r="P22" s="28"/>
      <c r="Q22" s="28">
        <f t="shared" si="0"/>
        <v>1897792</v>
      </c>
      <c r="R22" s="28">
        <f t="shared" si="1"/>
        <v>316298.66666666669</v>
      </c>
      <c r="S22" s="28">
        <v>301820</v>
      </c>
      <c r="T22" s="28">
        <v>301820</v>
      </c>
      <c r="U22" s="28">
        <v>301820</v>
      </c>
      <c r="V22" s="28">
        <v>301820</v>
      </c>
      <c r="W22" s="28">
        <v>301820</v>
      </c>
      <c r="X22" s="28">
        <v>376366</v>
      </c>
      <c r="Y22" s="28"/>
      <c r="Z22" s="28">
        <f t="shared" si="2"/>
        <v>1885466</v>
      </c>
      <c r="AA22" s="28">
        <f t="shared" si="3"/>
        <v>314244.33333333331</v>
      </c>
      <c r="AB22" s="28">
        <f t="shared" si="8"/>
        <v>303042.5</v>
      </c>
      <c r="AC22" s="28">
        <f t="shared" si="8"/>
        <v>303042.5</v>
      </c>
      <c r="AD22" s="28">
        <f t="shared" si="8"/>
        <v>303042.5</v>
      </c>
      <c r="AE22" s="28">
        <f t="shared" si="8"/>
        <v>303042.5</v>
      </c>
      <c r="AF22" s="28">
        <f t="shared" si="8"/>
        <v>303042.5</v>
      </c>
      <c r="AG22" s="28">
        <f t="shared" si="8"/>
        <v>376416.5</v>
      </c>
      <c r="AH22" s="28"/>
      <c r="AI22" s="23">
        <f t="shared" si="5"/>
        <v>1891629</v>
      </c>
      <c r="AJ22" s="23">
        <f t="shared" si="6"/>
        <v>315271.5</v>
      </c>
      <c r="AK22" s="2">
        <f t="shared" si="7"/>
        <v>1891629</v>
      </c>
      <c r="AL22" s="2">
        <f t="shared" si="7"/>
        <v>315271.5</v>
      </c>
      <c r="AM22" s="2"/>
      <c r="AP22" s="2"/>
      <c r="AQ22" s="2"/>
      <c r="AS22" s="2"/>
      <c r="AT22" s="2"/>
      <c r="AU22" s="2"/>
      <c r="AV22" s="2"/>
    </row>
    <row r="23" spans="1:48" ht="14.25">
      <c r="A23" s="45" t="s">
        <v>66</v>
      </c>
      <c r="B23" s="24" t="s">
        <v>22</v>
      </c>
      <c r="C23" s="24" t="s">
        <v>64</v>
      </c>
      <c r="D23" s="29" t="s">
        <v>229</v>
      </c>
      <c r="E23" s="46" t="s">
        <v>222</v>
      </c>
      <c r="F23" s="24" t="s">
        <v>25</v>
      </c>
      <c r="G23" s="24" t="s">
        <v>30</v>
      </c>
      <c r="H23" s="24" t="s">
        <v>31</v>
      </c>
      <c r="I23" s="24" t="s">
        <v>28</v>
      </c>
      <c r="J23" s="28">
        <v>132048</v>
      </c>
      <c r="K23" s="28">
        <v>132048</v>
      </c>
      <c r="L23" s="28">
        <v>132048</v>
      </c>
      <c r="M23" s="28">
        <v>132048</v>
      </c>
      <c r="N23" s="28">
        <v>132048</v>
      </c>
      <c r="O23" s="28">
        <v>125885</v>
      </c>
      <c r="P23" s="28">
        <v>119179</v>
      </c>
      <c r="Q23" s="28">
        <f t="shared" si="0"/>
        <v>905304</v>
      </c>
      <c r="R23" s="28">
        <f t="shared" si="1"/>
        <v>129329.14285714286</v>
      </c>
      <c r="S23" s="28">
        <v>118373</v>
      </c>
      <c r="T23" s="28">
        <v>118373</v>
      </c>
      <c r="U23" s="28">
        <v>118373</v>
      </c>
      <c r="V23" s="28">
        <v>118373</v>
      </c>
      <c r="W23" s="28">
        <v>118373</v>
      </c>
      <c r="X23" s="28">
        <v>122341</v>
      </c>
      <c r="Y23" s="28">
        <v>114468</v>
      </c>
      <c r="Z23" s="28">
        <f t="shared" si="2"/>
        <v>828674</v>
      </c>
      <c r="AA23" s="28">
        <f t="shared" si="3"/>
        <v>118382</v>
      </c>
      <c r="AB23" s="28">
        <f t="shared" si="8"/>
        <v>125210.5</v>
      </c>
      <c r="AC23" s="28">
        <f t="shared" si="8"/>
        <v>125210.5</v>
      </c>
      <c r="AD23" s="28">
        <f t="shared" si="8"/>
        <v>125210.5</v>
      </c>
      <c r="AE23" s="28">
        <f t="shared" si="8"/>
        <v>125210.5</v>
      </c>
      <c r="AF23" s="28">
        <f t="shared" si="8"/>
        <v>125210.5</v>
      </c>
      <c r="AG23" s="28">
        <f t="shared" si="8"/>
        <v>124113</v>
      </c>
      <c r="AH23" s="28">
        <f>AVERAGE(P23,Y23)</f>
        <v>116823.5</v>
      </c>
      <c r="AI23" s="23">
        <f t="shared" si="5"/>
        <v>866989</v>
      </c>
      <c r="AJ23" s="23">
        <f t="shared" si="6"/>
        <v>123855.57142857143</v>
      </c>
      <c r="AK23" s="2">
        <f t="shared" si="7"/>
        <v>866989</v>
      </c>
      <c r="AL23" s="2">
        <f t="shared" si="7"/>
        <v>123855.57142857142</v>
      </c>
      <c r="AM23" s="2"/>
      <c r="AP23" s="2"/>
      <c r="AQ23" s="2"/>
      <c r="AS23" s="2"/>
      <c r="AT23" s="2"/>
      <c r="AU23" s="2"/>
      <c r="AV23" s="2"/>
    </row>
    <row r="24" spans="1:48" ht="14.25">
      <c r="A24" s="45" t="s">
        <v>67</v>
      </c>
      <c r="B24" s="24" t="s">
        <v>22</v>
      </c>
      <c r="C24" s="24" t="s">
        <v>64</v>
      </c>
      <c r="D24" s="29" t="s">
        <v>229</v>
      </c>
      <c r="E24" s="46" t="s">
        <v>222</v>
      </c>
      <c r="F24" s="24" t="s">
        <v>25</v>
      </c>
      <c r="G24" s="24" t="s">
        <v>30</v>
      </c>
      <c r="H24" s="24" t="s">
        <v>27</v>
      </c>
      <c r="I24" s="24" t="s">
        <v>28</v>
      </c>
      <c r="J24" s="28">
        <v>159089</v>
      </c>
      <c r="K24" s="28">
        <v>159089</v>
      </c>
      <c r="L24" s="28">
        <v>159089</v>
      </c>
      <c r="M24" s="28">
        <v>159089</v>
      </c>
      <c r="N24" s="28">
        <v>159089</v>
      </c>
      <c r="O24" s="28">
        <v>170021</v>
      </c>
      <c r="P24" s="28"/>
      <c r="Q24" s="28">
        <f t="shared" si="0"/>
        <v>965466</v>
      </c>
      <c r="R24" s="28">
        <f t="shared" si="1"/>
        <v>160911</v>
      </c>
      <c r="S24" s="28">
        <v>150884</v>
      </c>
      <c r="T24" s="28">
        <v>150884</v>
      </c>
      <c r="U24" s="28">
        <v>150884</v>
      </c>
      <c r="V24" s="28">
        <v>150884</v>
      </c>
      <c r="W24" s="28">
        <v>150884</v>
      </c>
      <c r="X24" s="28">
        <v>159862</v>
      </c>
      <c r="Y24" s="28"/>
      <c r="Z24" s="28">
        <f t="shared" si="2"/>
        <v>914282</v>
      </c>
      <c r="AA24" s="28">
        <f t="shared" si="3"/>
        <v>152380.33333333334</v>
      </c>
      <c r="AB24" s="28">
        <f t="shared" si="8"/>
        <v>154986.5</v>
      </c>
      <c r="AC24" s="28">
        <f t="shared" si="8"/>
        <v>154986.5</v>
      </c>
      <c r="AD24" s="28">
        <f t="shared" si="8"/>
        <v>154986.5</v>
      </c>
      <c r="AE24" s="28">
        <f t="shared" si="8"/>
        <v>154986.5</v>
      </c>
      <c r="AF24" s="28">
        <f t="shared" si="8"/>
        <v>154986.5</v>
      </c>
      <c r="AG24" s="28">
        <f t="shared" si="8"/>
        <v>164941.5</v>
      </c>
      <c r="AH24" s="28"/>
      <c r="AI24" s="23">
        <f t="shared" si="5"/>
        <v>939874</v>
      </c>
      <c r="AJ24" s="23">
        <f t="shared" si="6"/>
        <v>156645.66666666666</v>
      </c>
      <c r="AK24" s="2">
        <f t="shared" si="7"/>
        <v>939874</v>
      </c>
      <c r="AL24" s="2">
        <f t="shared" si="7"/>
        <v>156645.66666666669</v>
      </c>
      <c r="AM24" s="2"/>
      <c r="AP24" s="2"/>
      <c r="AQ24" s="2"/>
      <c r="AS24" s="2"/>
      <c r="AT24" s="2"/>
      <c r="AU24" s="2"/>
      <c r="AV24" s="2"/>
    </row>
    <row r="25" spans="1:48" ht="14.25">
      <c r="A25" s="45" t="s">
        <v>68</v>
      </c>
      <c r="B25" s="24" t="s">
        <v>22</v>
      </c>
      <c r="C25" s="24" t="s">
        <v>64</v>
      </c>
      <c r="D25" s="29" t="s">
        <v>229</v>
      </c>
      <c r="E25" s="46" t="s">
        <v>222</v>
      </c>
      <c r="F25" s="24" t="s">
        <v>25</v>
      </c>
      <c r="G25" s="24" t="s">
        <v>30</v>
      </c>
      <c r="H25" s="24" t="s">
        <v>27</v>
      </c>
      <c r="I25" s="24" t="s">
        <v>28</v>
      </c>
      <c r="J25" s="28">
        <v>65608</v>
      </c>
      <c r="K25" s="28">
        <v>65608</v>
      </c>
      <c r="L25" s="28">
        <v>65608</v>
      </c>
      <c r="M25" s="28">
        <v>65608</v>
      </c>
      <c r="N25" s="28">
        <v>65608</v>
      </c>
      <c r="O25" s="28">
        <v>67882</v>
      </c>
      <c r="P25" s="28"/>
      <c r="Q25" s="28">
        <f t="shared" si="0"/>
        <v>395922</v>
      </c>
      <c r="R25" s="28">
        <f t="shared" si="1"/>
        <v>65987</v>
      </c>
      <c r="S25" s="28">
        <v>61028</v>
      </c>
      <c r="T25" s="28">
        <v>61028</v>
      </c>
      <c r="U25" s="28">
        <v>61028</v>
      </c>
      <c r="V25" s="28">
        <v>61028</v>
      </c>
      <c r="W25" s="28">
        <v>61028</v>
      </c>
      <c r="X25" s="28">
        <v>65376</v>
      </c>
      <c r="Y25" s="28"/>
      <c r="Z25" s="28">
        <f t="shared" si="2"/>
        <v>370516</v>
      </c>
      <c r="AA25" s="28">
        <f t="shared" si="3"/>
        <v>61752.666666666664</v>
      </c>
      <c r="AB25" s="28">
        <f t="shared" si="8"/>
        <v>63318</v>
      </c>
      <c r="AC25" s="28">
        <f t="shared" si="8"/>
        <v>63318</v>
      </c>
      <c r="AD25" s="28">
        <f t="shared" si="8"/>
        <v>63318</v>
      </c>
      <c r="AE25" s="28">
        <f t="shared" si="8"/>
        <v>63318</v>
      </c>
      <c r="AF25" s="28">
        <f t="shared" si="8"/>
        <v>63318</v>
      </c>
      <c r="AG25" s="28">
        <f t="shared" si="8"/>
        <v>66629</v>
      </c>
      <c r="AH25" s="28"/>
      <c r="AI25" s="23">
        <f t="shared" si="5"/>
        <v>383219</v>
      </c>
      <c r="AJ25" s="23">
        <f t="shared" si="6"/>
        <v>63869.833333333336</v>
      </c>
      <c r="AK25" s="2">
        <f t="shared" si="7"/>
        <v>383219</v>
      </c>
      <c r="AL25" s="2">
        <f t="shared" si="7"/>
        <v>63869.833333333328</v>
      </c>
      <c r="AM25" s="2"/>
      <c r="AP25" s="2"/>
      <c r="AQ25" s="2"/>
      <c r="AS25" s="2"/>
      <c r="AT25" s="2"/>
      <c r="AU25" s="2"/>
      <c r="AV25" s="2"/>
    </row>
    <row r="26" spans="1:48" ht="14.25">
      <c r="A26" s="45" t="s">
        <v>69</v>
      </c>
      <c r="B26" s="24" t="s">
        <v>22</v>
      </c>
      <c r="C26" s="24" t="s">
        <v>64</v>
      </c>
      <c r="D26" s="29" t="s">
        <v>229</v>
      </c>
      <c r="E26" s="46" t="s">
        <v>223</v>
      </c>
      <c r="F26" s="24" t="s">
        <v>25</v>
      </c>
      <c r="G26" s="24" t="s">
        <v>30</v>
      </c>
      <c r="H26" s="24" t="s">
        <v>31</v>
      </c>
      <c r="I26" s="24" t="s">
        <v>28</v>
      </c>
      <c r="J26" s="28">
        <v>26502</v>
      </c>
      <c r="K26" s="28">
        <v>26502</v>
      </c>
      <c r="L26" s="28">
        <v>26502</v>
      </c>
      <c r="M26" s="28">
        <v>26502</v>
      </c>
      <c r="N26" s="28">
        <v>26502</v>
      </c>
      <c r="O26" s="28">
        <v>27629</v>
      </c>
      <c r="P26" s="28">
        <v>23649</v>
      </c>
      <c r="Q26" s="28">
        <f t="shared" si="0"/>
        <v>183788</v>
      </c>
      <c r="R26" s="28">
        <f t="shared" si="1"/>
        <v>26255.428571428572</v>
      </c>
      <c r="S26" s="28">
        <v>25495</v>
      </c>
      <c r="T26" s="28">
        <v>25495</v>
      </c>
      <c r="U26" s="28">
        <v>25495</v>
      </c>
      <c r="V26" s="28">
        <v>25495</v>
      </c>
      <c r="W26" s="28">
        <v>25495</v>
      </c>
      <c r="X26" s="28">
        <v>26625</v>
      </c>
      <c r="Y26" s="28">
        <v>22863</v>
      </c>
      <c r="Z26" s="28">
        <f t="shared" si="2"/>
        <v>176963</v>
      </c>
      <c r="AA26" s="28">
        <f t="shared" si="3"/>
        <v>25280.428571428572</v>
      </c>
      <c r="AB26" s="28">
        <f t="shared" si="8"/>
        <v>25998.5</v>
      </c>
      <c r="AC26" s="28">
        <f t="shared" si="8"/>
        <v>25998.5</v>
      </c>
      <c r="AD26" s="28">
        <f t="shared" si="8"/>
        <v>25998.5</v>
      </c>
      <c r="AE26" s="28">
        <f t="shared" si="8"/>
        <v>25998.5</v>
      </c>
      <c r="AF26" s="28">
        <f t="shared" si="8"/>
        <v>25998.5</v>
      </c>
      <c r="AG26" s="28">
        <f t="shared" si="8"/>
        <v>27127</v>
      </c>
      <c r="AH26" s="28">
        <f>AVERAGE(P26,Y26)</f>
        <v>23256</v>
      </c>
      <c r="AI26" s="23">
        <f t="shared" si="5"/>
        <v>180375.5</v>
      </c>
      <c r="AJ26" s="23">
        <f t="shared" si="6"/>
        <v>25767.928571428572</v>
      </c>
      <c r="AK26" s="2">
        <f t="shared" si="7"/>
        <v>180375.5</v>
      </c>
      <c r="AL26" s="2">
        <f t="shared" si="7"/>
        <v>25767.928571428572</v>
      </c>
      <c r="AM26" s="2"/>
      <c r="AP26" s="2"/>
      <c r="AQ26" s="2"/>
      <c r="AS26" s="21"/>
      <c r="AT26" s="21"/>
      <c r="AU26" s="2"/>
      <c r="AV26" s="2"/>
    </row>
    <row r="27" spans="1:48" ht="14.25">
      <c r="A27" s="45" t="s">
        <v>70</v>
      </c>
      <c r="B27" s="24" t="s">
        <v>71</v>
      </c>
      <c r="C27" s="24" t="s">
        <v>64</v>
      </c>
      <c r="D27" s="29" t="s">
        <v>229</v>
      </c>
      <c r="E27" s="46" t="s">
        <v>72</v>
      </c>
      <c r="F27" s="24" t="s">
        <v>44</v>
      </c>
      <c r="G27" s="24" t="s">
        <v>30</v>
      </c>
      <c r="H27" s="24" t="s">
        <v>27</v>
      </c>
      <c r="I27" s="24" t="s">
        <v>28</v>
      </c>
      <c r="J27" s="28">
        <v>36565</v>
      </c>
      <c r="K27" s="28">
        <v>36565</v>
      </c>
      <c r="L27" s="28">
        <v>36565</v>
      </c>
      <c r="M27" s="28">
        <v>36565</v>
      </c>
      <c r="N27" s="28">
        <v>36565</v>
      </c>
      <c r="O27" s="28">
        <v>37981</v>
      </c>
      <c r="P27" s="28"/>
      <c r="Q27" s="28">
        <f t="shared" si="0"/>
        <v>220806</v>
      </c>
      <c r="R27" s="28">
        <f t="shared" si="1"/>
        <v>36801</v>
      </c>
      <c r="S27" s="28">
        <v>35146</v>
      </c>
      <c r="T27" s="28">
        <v>35146</v>
      </c>
      <c r="U27" s="28">
        <v>35146</v>
      </c>
      <c r="V27" s="28">
        <v>35146</v>
      </c>
      <c r="W27" s="28">
        <v>35146</v>
      </c>
      <c r="X27" s="28">
        <v>37980</v>
      </c>
      <c r="Y27" s="28"/>
      <c r="Z27" s="28">
        <f t="shared" si="2"/>
        <v>213710</v>
      </c>
      <c r="AA27" s="28">
        <f t="shared" si="3"/>
        <v>35618.333333333336</v>
      </c>
      <c r="AB27" s="28">
        <f t="shared" si="8"/>
        <v>35855.5</v>
      </c>
      <c r="AC27" s="28">
        <f t="shared" si="8"/>
        <v>35855.5</v>
      </c>
      <c r="AD27" s="28">
        <f t="shared" si="8"/>
        <v>35855.5</v>
      </c>
      <c r="AE27" s="28">
        <f t="shared" si="8"/>
        <v>35855.5</v>
      </c>
      <c r="AF27" s="28">
        <f t="shared" si="8"/>
        <v>35855.5</v>
      </c>
      <c r="AG27" s="28">
        <f t="shared" si="8"/>
        <v>37980.5</v>
      </c>
      <c r="AH27" s="28"/>
      <c r="AI27" s="23">
        <f t="shared" si="5"/>
        <v>217258</v>
      </c>
      <c r="AJ27" s="23">
        <f t="shared" si="6"/>
        <v>36209.666666666664</v>
      </c>
      <c r="AK27" s="2">
        <f t="shared" si="7"/>
        <v>217258</v>
      </c>
      <c r="AL27" s="2">
        <f t="shared" si="7"/>
        <v>36209.666666666672</v>
      </c>
      <c r="AM27" s="2"/>
      <c r="AP27" s="2"/>
      <c r="AQ27" s="2"/>
      <c r="AS27" s="21"/>
      <c r="AT27" s="21"/>
      <c r="AU27" s="2"/>
      <c r="AV27" s="2"/>
    </row>
    <row r="28" spans="1:48" ht="14.25">
      <c r="A28" s="45" t="s">
        <v>73</v>
      </c>
      <c r="B28" s="24" t="s">
        <v>22</v>
      </c>
      <c r="C28" s="24" t="s">
        <v>74</v>
      </c>
      <c r="D28" s="29" t="s">
        <v>230</v>
      </c>
      <c r="E28" s="46" t="s">
        <v>222</v>
      </c>
      <c r="F28" s="24" t="s">
        <v>25</v>
      </c>
      <c r="G28" s="24" t="s">
        <v>30</v>
      </c>
      <c r="H28" s="24" t="s">
        <v>31</v>
      </c>
      <c r="I28" s="24" t="s">
        <v>28</v>
      </c>
      <c r="J28" s="28">
        <v>176976</v>
      </c>
      <c r="K28" s="28">
        <v>176976</v>
      </c>
      <c r="L28" s="28">
        <v>176976</v>
      </c>
      <c r="M28" s="28">
        <v>176976</v>
      </c>
      <c r="N28" s="28">
        <v>176976</v>
      </c>
      <c r="O28" s="28">
        <v>185344</v>
      </c>
      <c r="P28" s="28">
        <v>169844</v>
      </c>
      <c r="Q28" s="28">
        <f t="shared" si="0"/>
        <v>1240068</v>
      </c>
      <c r="R28" s="28">
        <f t="shared" si="1"/>
        <v>177152.57142857142</v>
      </c>
      <c r="S28" s="28">
        <v>147668</v>
      </c>
      <c r="T28" s="28">
        <v>147668</v>
      </c>
      <c r="U28" s="28">
        <v>147668</v>
      </c>
      <c r="V28" s="28">
        <v>147668</v>
      </c>
      <c r="W28" s="28">
        <v>147668</v>
      </c>
      <c r="X28" s="28">
        <v>163517</v>
      </c>
      <c r="Y28" s="28">
        <v>147083</v>
      </c>
      <c r="Z28" s="28">
        <f t="shared" si="2"/>
        <v>1048940</v>
      </c>
      <c r="AA28" s="28">
        <f t="shared" si="3"/>
        <v>149848.57142857142</v>
      </c>
      <c r="AB28" s="28">
        <f t="shared" si="8"/>
        <v>162322</v>
      </c>
      <c r="AC28" s="28">
        <f t="shared" si="8"/>
        <v>162322</v>
      </c>
      <c r="AD28" s="28">
        <f t="shared" si="8"/>
        <v>162322</v>
      </c>
      <c r="AE28" s="28">
        <f t="shared" si="8"/>
        <v>162322</v>
      </c>
      <c r="AF28" s="28">
        <f t="shared" si="8"/>
        <v>162322</v>
      </c>
      <c r="AG28" s="28">
        <f t="shared" si="8"/>
        <v>174430.5</v>
      </c>
      <c r="AH28" s="28">
        <f>AVERAGE(P28,Y28)</f>
        <v>158463.5</v>
      </c>
      <c r="AI28" s="23">
        <f t="shared" si="5"/>
        <v>1144504</v>
      </c>
      <c r="AJ28" s="23">
        <f t="shared" si="6"/>
        <v>163500.57142857142</v>
      </c>
      <c r="AK28" s="2">
        <f t="shared" si="7"/>
        <v>1144504</v>
      </c>
      <c r="AL28" s="2">
        <f t="shared" si="7"/>
        <v>163500.57142857142</v>
      </c>
      <c r="AM28" s="2"/>
      <c r="AP28" s="2"/>
      <c r="AQ28" s="2"/>
      <c r="AS28" s="21"/>
      <c r="AT28" s="21"/>
      <c r="AU28" s="2"/>
      <c r="AV28" s="2"/>
    </row>
    <row r="29" spans="1:48" ht="14.25">
      <c r="A29" s="45" t="s">
        <v>75</v>
      </c>
      <c r="B29" s="24" t="s">
        <v>22</v>
      </c>
      <c r="C29" s="24" t="s">
        <v>74</v>
      </c>
      <c r="D29" s="29" t="s">
        <v>230</v>
      </c>
      <c r="E29" s="46" t="s">
        <v>34</v>
      </c>
      <c r="F29" s="24" t="s">
        <v>44</v>
      </c>
      <c r="G29" s="24" t="s">
        <v>30</v>
      </c>
      <c r="H29" s="24" t="s">
        <v>38</v>
      </c>
      <c r="I29" s="24" t="s">
        <v>28</v>
      </c>
      <c r="J29" s="28">
        <v>4440</v>
      </c>
      <c r="K29" s="28">
        <v>4440</v>
      </c>
      <c r="L29" s="28">
        <v>4440</v>
      </c>
      <c r="M29" s="28">
        <v>4440</v>
      </c>
      <c r="N29" s="28">
        <v>4440</v>
      </c>
      <c r="O29" s="28"/>
      <c r="P29" s="28"/>
      <c r="Q29" s="28">
        <f t="shared" si="0"/>
        <v>22200</v>
      </c>
      <c r="R29" s="28">
        <f t="shared" si="1"/>
        <v>4440</v>
      </c>
      <c r="S29" s="28">
        <v>4367</v>
      </c>
      <c r="T29" s="28">
        <v>4367</v>
      </c>
      <c r="U29" s="28">
        <v>4367</v>
      </c>
      <c r="V29" s="28">
        <v>4367</v>
      </c>
      <c r="W29" s="28">
        <v>4367</v>
      </c>
      <c r="X29" s="28"/>
      <c r="Y29" s="28"/>
      <c r="Z29" s="28">
        <f t="shared" si="2"/>
        <v>21835</v>
      </c>
      <c r="AA29" s="28">
        <f t="shared" si="3"/>
        <v>4367</v>
      </c>
      <c r="AB29" s="28">
        <f t="shared" si="8"/>
        <v>4403.5</v>
      </c>
      <c r="AC29" s="28">
        <f t="shared" si="8"/>
        <v>4403.5</v>
      </c>
      <c r="AD29" s="28">
        <f t="shared" si="8"/>
        <v>4403.5</v>
      </c>
      <c r="AE29" s="28">
        <f t="shared" si="8"/>
        <v>4403.5</v>
      </c>
      <c r="AF29" s="28">
        <f t="shared" si="8"/>
        <v>4403.5</v>
      </c>
      <c r="AG29" s="28"/>
      <c r="AH29" s="28"/>
      <c r="AI29" s="23">
        <f t="shared" si="5"/>
        <v>22017.5</v>
      </c>
      <c r="AJ29" s="23">
        <f t="shared" si="6"/>
        <v>4403.5</v>
      </c>
      <c r="AK29" s="2">
        <f t="shared" si="7"/>
        <v>22017.5</v>
      </c>
      <c r="AL29" s="2">
        <f t="shared" si="7"/>
        <v>4403.5</v>
      </c>
      <c r="AM29" s="2"/>
      <c r="AP29" s="2"/>
      <c r="AQ29" s="2"/>
      <c r="AS29" s="2"/>
      <c r="AT29" s="2"/>
      <c r="AU29" s="2"/>
      <c r="AV29" s="2"/>
    </row>
    <row r="30" spans="1:48" ht="14.25">
      <c r="A30" s="45" t="s">
        <v>76</v>
      </c>
      <c r="B30" s="24" t="s">
        <v>71</v>
      </c>
      <c r="C30" s="24" t="s">
        <v>74</v>
      </c>
      <c r="D30" s="29" t="s">
        <v>230</v>
      </c>
      <c r="E30" s="46" t="s">
        <v>77</v>
      </c>
      <c r="F30" s="24" t="s">
        <v>25</v>
      </c>
      <c r="G30" s="24" t="s">
        <v>30</v>
      </c>
      <c r="H30" s="24" t="s">
        <v>27</v>
      </c>
      <c r="I30" s="24" t="s">
        <v>28</v>
      </c>
      <c r="J30" s="28">
        <v>27898</v>
      </c>
      <c r="K30" s="28">
        <v>27898</v>
      </c>
      <c r="L30" s="28">
        <v>27898</v>
      </c>
      <c r="M30" s="28">
        <v>27898</v>
      </c>
      <c r="N30" s="28">
        <v>27898</v>
      </c>
      <c r="O30" s="28">
        <v>43858</v>
      </c>
      <c r="P30" s="28"/>
      <c r="Q30" s="28">
        <f t="shared" si="0"/>
        <v>183348</v>
      </c>
      <c r="R30" s="28">
        <f t="shared" si="1"/>
        <v>30558</v>
      </c>
      <c r="S30" s="28">
        <v>26099</v>
      </c>
      <c r="T30" s="28">
        <v>26099</v>
      </c>
      <c r="U30" s="28">
        <v>26099</v>
      </c>
      <c r="V30" s="28">
        <v>26099</v>
      </c>
      <c r="W30" s="28">
        <v>26099</v>
      </c>
      <c r="X30" s="28">
        <v>42883</v>
      </c>
      <c r="Y30" s="28"/>
      <c r="Z30" s="28">
        <f t="shared" si="2"/>
        <v>173378</v>
      </c>
      <c r="AA30" s="28">
        <f t="shared" si="3"/>
        <v>28896.333333333332</v>
      </c>
      <c r="AB30" s="28">
        <f t="shared" si="8"/>
        <v>26998.5</v>
      </c>
      <c r="AC30" s="28">
        <f t="shared" si="8"/>
        <v>26998.5</v>
      </c>
      <c r="AD30" s="28">
        <f t="shared" si="8"/>
        <v>26998.5</v>
      </c>
      <c r="AE30" s="28">
        <f t="shared" si="8"/>
        <v>26998.5</v>
      </c>
      <c r="AF30" s="28">
        <f t="shared" si="8"/>
        <v>26998.5</v>
      </c>
      <c r="AG30" s="28">
        <f t="shared" si="8"/>
        <v>43370.5</v>
      </c>
      <c r="AH30" s="28"/>
      <c r="AI30" s="23">
        <f t="shared" si="5"/>
        <v>178363</v>
      </c>
      <c r="AJ30" s="23">
        <f t="shared" si="6"/>
        <v>29727.166666666668</v>
      </c>
      <c r="AK30" s="2">
        <f t="shared" si="7"/>
        <v>178363</v>
      </c>
      <c r="AL30" s="2">
        <f t="shared" si="7"/>
        <v>29727.166666666664</v>
      </c>
      <c r="AM30" s="2"/>
      <c r="AP30" s="2"/>
      <c r="AQ30" s="2"/>
      <c r="AS30" s="21"/>
      <c r="AT30" s="21"/>
      <c r="AU30" s="2"/>
      <c r="AV30" s="2"/>
    </row>
    <row r="31" spans="1:48" ht="14.25">
      <c r="A31" s="45" t="s">
        <v>78</v>
      </c>
      <c r="B31" s="24" t="s">
        <v>71</v>
      </c>
      <c r="C31" s="24" t="s">
        <v>74</v>
      </c>
      <c r="D31" s="29" t="s">
        <v>230</v>
      </c>
      <c r="E31" s="46" t="s">
        <v>72</v>
      </c>
      <c r="F31" s="24" t="s">
        <v>25</v>
      </c>
      <c r="G31" s="24" t="s">
        <v>30</v>
      </c>
      <c r="H31" s="24" t="s">
        <v>31</v>
      </c>
      <c r="I31" s="24" t="s">
        <v>28</v>
      </c>
      <c r="J31" s="28">
        <v>208439</v>
      </c>
      <c r="K31" s="28">
        <v>208439</v>
      </c>
      <c r="L31" s="28">
        <v>208439</v>
      </c>
      <c r="M31" s="28">
        <v>208439</v>
      </c>
      <c r="N31" s="28">
        <v>208439</v>
      </c>
      <c r="O31" s="28">
        <v>271289</v>
      </c>
      <c r="P31" s="28">
        <v>221051</v>
      </c>
      <c r="Q31" s="28">
        <f t="shared" si="0"/>
        <v>1534535</v>
      </c>
      <c r="R31" s="28">
        <f t="shared" si="1"/>
        <v>219219.28571428571</v>
      </c>
      <c r="S31" s="28">
        <v>198306</v>
      </c>
      <c r="T31" s="28">
        <v>198306</v>
      </c>
      <c r="U31" s="28">
        <v>198306</v>
      </c>
      <c r="V31" s="28">
        <v>198306</v>
      </c>
      <c r="W31" s="28">
        <v>198306</v>
      </c>
      <c r="X31" s="28">
        <v>264070</v>
      </c>
      <c r="Y31" s="28">
        <v>221849</v>
      </c>
      <c r="Z31" s="28">
        <f t="shared" si="2"/>
        <v>1477449</v>
      </c>
      <c r="AA31" s="28">
        <f t="shared" si="3"/>
        <v>211064.14285714287</v>
      </c>
      <c r="AB31" s="28">
        <f t="shared" si="8"/>
        <v>203372.5</v>
      </c>
      <c r="AC31" s="28">
        <f t="shared" si="8"/>
        <v>203372.5</v>
      </c>
      <c r="AD31" s="28">
        <f t="shared" si="8"/>
        <v>203372.5</v>
      </c>
      <c r="AE31" s="28">
        <f t="shared" si="8"/>
        <v>203372.5</v>
      </c>
      <c r="AF31" s="28">
        <f t="shared" si="8"/>
        <v>203372.5</v>
      </c>
      <c r="AG31" s="28">
        <f t="shared" si="8"/>
        <v>267679.5</v>
      </c>
      <c r="AH31" s="28">
        <f>AVERAGE(P31,Y31)</f>
        <v>221450</v>
      </c>
      <c r="AI31" s="23">
        <f t="shared" si="5"/>
        <v>1505992</v>
      </c>
      <c r="AJ31" s="23">
        <f t="shared" si="6"/>
        <v>215141.71428571429</v>
      </c>
      <c r="AK31" s="2">
        <f t="shared" si="7"/>
        <v>1505992</v>
      </c>
      <c r="AL31" s="2">
        <f t="shared" si="7"/>
        <v>215141.71428571429</v>
      </c>
      <c r="AM31" s="2"/>
      <c r="AP31" s="2"/>
      <c r="AQ31" s="2"/>
      <c r="AS31" s="21"/>
      <c r="AT31" s="21"/>
      <c r="AU31" s="2"/>
      <c r="AV31" s="2"/>
    </row>
    <row r="32" spans="1:48" ht="14.25">
      <c r="A32" s="45" t="s">
        <v>79</v>
      </c>
      <c r="B32" s="24" t="s">
        <v>71</v>
      </c>
      <c r="C32" s="24" t="s">
        <v>74</v>
      </c>
      <c r="D32" s="29" t="s">
        <v>230</v>
      </c>
      <c r="E32" s="46" t="s">
        <v>72</v>
      </c>
      <c r="F32" s="24" t="s">
        <v>25</v>
      </c>
      <c r="G32" s="24" t="s">
        <v>30</v>
      </c>
      <c r="H32" s="24" t="s">
        <v>27</v>
      </c>
      <c r="I32" s="24" t="s">
        <v>28</v>
      </c>
      <c r="J32" s="28">
        <v>32795</v>
      </c>
      <c r="K32" s="28">
        <v>32795</v>
      </c>
      <c r="L32" s="28">
        <v>32795</v>
      </c>
      <c r="M32" s="28">
        <v>32795</v>
      </c>
      <c r="N32" s="28">
        <v>32795</v>
      </c>
      <c r="O32" s="28">
        <v>36632</v>
      </c>
      <c r="P32" s="28"/>
      <c r="Q32" s="28">
        <f t="shared" si="0"/>
        <v>200607</v>
      </c>
      <c r="R32" s="28">
        <f t="shared" si="1"/>
        <v>33434.5</v>
      </c>
      <c r="S32" s="28">
        <v>31617</v>
      </c>
      <c r="T32" s="28">
        <v>31617</v>
      </c>
      <c r="U32" s="28">
        <v>31617</v>
      </c>
      <c r="V32" s="28">
        <v>31617</v>
      </c>
      <c r="W32" s="28">
        <v>31617</v>
      </c>
      <c r="X32" s="28">
        <v>35864</v>
      </c>
      <c r="Y32" s="28">
        <v>31617</v>
      </c>
      <c r="Z32" s="28">
        <f t="shared" si="2"/>
        <v>225566</v>
      </c>
      <c r="AA32" s="28">
        <f t="shared" si="3"/>
        <v>32324.833333333332</v>
      </c>
      <c r="AB32" s="28">
        <f t="shared" si="8"/>
        <v>32206</v>
      </c>
      <c r="AC32" s="28">
        <f t="shared" si="8"/>
        <v>32206</v>
      </c>
      <c r="AD32" s="28">
        <f t="shared" si="8"/>
        <v>32206</v>
      </c>
      <c r="AE32" s="28">
        <f t="shared" si="8"/>
        <v>32206</v>
      </c>
      <c r="AF32" s="28">
        <f t="shared" si="8"/>
        <v>32206</v>
      </c>
      <c r="AG32" s="28">
        <f t="shared" si="8"/>
        <v>36248</v>
      </c>
      <c r="AH32" s="28"/>
      <c r="AI32" s="23">
        <f t="shared" si="5"/>
        <v>197278</v>
      </c>
      <c r="AJ32" s="23">
        <f t="shared" si="6"/>
        <v>32879.666666666664</v>
      </c>
      <c r="AK32" s="2">
        <f t="shared" si="7"/>
        <v>213086.5</v>
      </c>
      <c r="AL32" s="2">
        <f t="shared" si="7"/>
        <v>32879.666666666664</v>
      </c>
      <c r="AM32" s="2"/>
      <c r="AP32" s="2"/>
      <c r="AQ32" s="2"/>
      <c r="AS32" s="21"/>
      <c r="AT32" s="21"/>
      <c r="AU32" s="2"/>
      <c r="AV32" s="2"/>
    </row>
    <row r="33" spans="1:48" ht="14.25">
      <c r="A33" s="45" t="s">
        <v>80</v>
      </c>
      <c r="B33" s="24" t="s">
        <v>71</v>
      </c>
      <c r="C33" s="24" t="s">
        <v>74</v>
      </c>
      <c r="D33" s="29" t="s">
        <v>230</v>
      </c>
      <c r="E33" s="46" t="s">
        <v>72</v>
      </c>
      <c r="F33" s="24" t="s">
        <v>44</v>
      </c>
      <c r="G33" s="24" t="s">
        <v>30</v>
      </c>
      <c r="H33" s="24" t="s">
        <v>31</v>
      </c>
      <c r="I33" s="24" t="s">
        <v>28</v>
      </c>
      <c r="J33" s="28">
        <v>27756</v>
      </c>
      <c r="K33" s="28">
        <v>27756</v>
      </c>
      <c r="L33" s="28">
        <v>27756</v>
      </c>
      <c r="M33" s="28">
        <v>27756</v>
      </c>
      <c r="N33" s="28">
        <v>27756</v>
      </c>
      <c r="O33" s="28">
        <v>30397</v>
      </c>
      <c r="P33" s="28">
        <v>35079</v>
      </c>
      <c r="Q33" s="28">
        <f t="shared" si="0"/>
        <v>204256</v>
      </c>
      <c r="R33" s="28">
        <f t="shared" si="1"/>
        <v>29179.428571428572</v>
      </c>
      <c r="S33" s="28">
        <v>26635</v>
      </c>
      <c r="T33" s="28">
        <v>26635</v>
      </c>
      <c r="U33" s="28">
        <v>26635</v>
      </c>
      <c r="V33" s="28">
        <v>26635</v>
      </c>
      <c r="W33" s="28">
        <v>26635</v>
      </c>
      <c r="X33" s="28">
        <v>26293</v>
      </c>
      <c r="Y33" s="28">
        <v>38396</v>
      </c>
      <c r="Z33" s="28">
        <f t="shared" si="2"/>
        <v>197864</v>
      </c>
      <c r="AA33" s="28">
        <f t="shared" si="3"/>
        <v>28266.285714285714</v>
      </c>
      <c r="AB33" s="28">
        <f t="shared" si="8"/>
        <v>27195.5</v>
      </c>
      <c r="AC33" s="28">
        <f t="shared" si="8"/>
        <v>27195.5</v>
      </c>
      <c r="AD33" s="28">
        <f t="shared" si="8"/>
        <v>27195.5</v>
      </c>
      <c r="AE33" s="28">
        <f t="shared" si="8"/>
        <v>27195.5</v>
      </c>
      <c r="AF33" s="28">
        <f t="shared" si="8"/>
        <v>27195.5</v>
      </c>
      <c r="AG33" s="28">
        <f t="shared" si="8"/>
        <v>28345</v>
      </c>
      <c r="AH33" s="28">
        <f>AVERAGE(P33,Y33)</f>
        <v>36737.5</v>
      </c>
      <c r="AI33" s="23">
        <f t="shared" si="5"/>
        <v>201060</v>
      </c>
      <c r="AJ33" s="23">
        <f t="shared" si="6"/>
        <v>28722.857142857141</v>
      </c>
      <c r="AK33" s="2">
        <f t="shared" si="7"/>
        <v>201060</v>
      </c>
      <c r="AL33" s="2">
        <f t="shared" si="7"/>
        <v>28722.857142857145</v>
      </c>
      <c r="AM33" s="2"/>
      <c r="AP33" s="2"/>
      <c r="AQ33" s="2"/>
      <c r="AS33" s="21"/>
      <c r="AT33" s="21"/>
      <c r="AU33" s="2"/>
      <c r="AV33" s="2"/>
    </row>
    <row r="34" spans="1:48" ht="14.25">
      <c r="A34" s="45" t="s">
        <v>81</v>
      </c>
      <c r="B34" s="24" t="s">
        <v>71</v>
      </c>
      <c r="C34" s="24" t="s">
        <v>74</v>
      </c>
      <c r="D34" s="29" t="s">
        <v>230</v>
      </c>
      <c r="E34" s="46" t="s">
        <v>72</v>
      </c>
      <c r="F34" s="24" t="s">
        <v>25</v>
      </c>
      <c r="G34" s="24" t="s">
        <v>30</v>
      </c>
      <c r="H34" s="24" t="s">
        <v>27</v>
      </c>
      <c r="I34" s="24" t="s">
        <v>28</v>
      </c>
      <c r="J34" s="28">
        <v>42742</v>
      </c>
      <c r="K34" s="28">
        <v>42742</v>
      </c>
      <c r="L34" s="28">
        <v>42742</v>
      </c>
      <c r="M34" s="28">
        <v>42742</v>
      </c>
      <c r="N34" s="28">
        <v>42742</v>
      </c>
      <c r="O34" s="28">
        <v>44673</v>
      </c>
      <c r="P34" s="28"/>
      <c r="Q34" s="28">
        <f t="shared" ref="Q34:Q65" si="9">SUM(J34:P34)</f>
        <v>258383</v>
      </c>
      <c r="R34" s="28">
        <f t="shared" si="1"/>
        <v>43063.833333333336</v>
      </c>
      <c r="S34" s="28">
        <v>41976</v>
      </c>
      <c r="T34" s="28">
        <v>41976</v>
      </c>
      <c r="U34" s="28">
        <v>41976</v>
      </c>
      <c r="V34" s="28">
        <v>41976</v>
      </c>
      <c r="W34" s="28">
        <v>41976</v>
      </c>
      <c r="X34" s="28">
        <v>45101</v>
      </c>
      <c r="Y34" s="28"/>
      <c r="Z34" s="28">
        <f t="shared" si="2"/>
        <v>254981</v>
      </c>
      <c r="AA34" s="28">
        <f t="shared" si="3"/>
        <v>42496.833333333336</v>
      </c>
      <c r="AB34" s="28">
        <f t="shared" si="8"/>
        <v>42359</v>
      </c>
      <c r="AC34" s="28">
        <f t="shared" si="8"/>
        <v>42359</v>
      </c>
      <c r="AD34" s="28">
        <f t="shared" si="8"/>
        <v>42359</v>
      </c>
      <c r="AE34" s="28">
        <f t="shared" si="8"/>
        <v>42359</v>
      </c>
      <c r="AF34" s="28">
        <f t="shared" si="8"/>
        <v>42359</v>
      </c>
      <c r="AG34" s="28">
        <f t="shared" si="8"/>
        <v>44887</v>
      </c>
      <c r="AH34" s="28"/>
      <c r="AI34" s="23">
        <f t="shared" ref="AI34:AI65" si="10">SUM(AB34:AH34)</f>
        <v>256682</v>
      </c>
      <c r="AJ34" s="23">
        <f t="shared" si="6"/>
        <v>42780.333333333336</v>
      </c>
      <c r="AK34" s="2">
        <f t="shared" si="7"/>
        <v>256682</v>
      </c>
      <c r="AL34" s="2">
        <f t="shared" si="7"/>
        <v>42780.333333333336</v>
      </c>
      <c r="AM34" s="2"/>
      <c r="AP34" s="2"/>
      <c r="AQ34" s="2"/>
      <c r="AS34" s="2"/>
      <c r="AT34" s="2"/>
      <c r="AU34" s="2"/>
      <c r="AV34" s="2"/>
    </row>
    <row r="35" spans="1:48" ht="14.25">
      <c r="A35" s="45" t="s">
        <v>82</v>
      </c>
      <c r="B35" s="24" t="s">
        <v>71</v>
      </c>
      <c r="C35" s="24" t="s">
        <v>74</v>
      </c>
      <c r="D35" s="29" t="s">
        <v>230</v>
      </c>
      <c r="E35" s="46" t="s">
        <v>72</v>
      </c>
      <c r="F35" s="24" t="s">
        <v>44</v>
      </c>
      <c r="G35" s="24" t="s">
        <v>30</v>
      </c>
      <c r="H35" s="24" t="s">
        <v>27</v>
      </c>
      <c r="I35" s="24" t="s">
        <v>28</v>
      </c>
      <c r="J35" s="28">
        <v>15391</v>
      </c>
      <c r="K35" s="28">
        <v>15391</v>
      </c>
      <c r="L35" s="28">
        <v>15391</v>
      </c>
      <c r="M35" s="28">
        <v>15391</v>
      </c>
      <c r="N35" s="28">
        <v>15391</v>
      </c>
      <c r="O35" s="28">
        <v>17161</v>
      </c>
      <c r="P35" s="28"/>
      <c r="Q35" s="28">
        <f t="shared" si="9"/>
        <v>94116</v>
      </c>
      <c r="R35" s="28">
        <f t="shared" si="1"/>
        <v>15686</v>
      </c>
      <c r="S35" s="28">
        <v>14951</v>
      </c>
      <c r="T35" s="28">
        <v>14951</v>
      </c>
      <c r="U35" s="28">
        <v>14951</v>
      </c>
      <c r="V35" s="28">
        <v>14951</v>
      </c>
      <c r="W35" s="28">
        <v>14951</v>
      </c>
      <c r="X35" s="28">
        <v>16816</v>
      </c>
      <c r="Y35" s="28"/>
      <c r="Z35" s="28">
        <f t="shared" si="2"/>
        <v>91571</v>
      </c>
      <c r="AA35" s="28">
        <f t="shared" si="3"/>
        <v>15261.833333333334</v>
      </c>
      <c r="AB35" s="28">
        <f t="shared" si="8"/>
        <v>15171</v>
      </c>
      <c r="AC35" s="28">
        <f t="shared" si="8"/>
        <v>15171</v>
      </c>
      <c r="AD35" s="28">
        <f t="shared" si="8"/>
        <v>15171</v>
      </c>
      <c r="AE35" s="28">
        <f t="shared" si="8"/>
        <v>15171</v>
      </c>
      <c r="AF35" s="28">
        <f t="shared" si="8"/>
        <v>15171</v>
      </c>
      <c r="AG35" s="28">
        <f t="shared" si="8"/>
        <v>16988.5</v>
      </c>
      <c r="AH35" s="28"/>
      <c r="AI35" s="23">
        <f t="shared" si="10"/>
        <v>92843.5</v>
      </c>
      <c r="AJ35" s="23">
        <f t="shared" si="6"/>
        <v>15473.916666666666</v>
      </c>
      <c r="AK35" s="2">
        <f t="shared" si="7"/>
        <v>92843.5</v>
      </c>
      <c r="AL35" s="2">
        <f t="shared" si="7"/>
        <v>15473.916666666668</v>
      </c>
      <c r="AM35" s="2"/>
      <c r="AP35" s="2"/>
      <c r="AQ35" s="2"/>
      <c r="AS35" s="2"/>
      <c r="AT35" s="2"/>
      <c r="AU35" s="2"/>
      <c r="AV35" s="2"/>
    </row>
    <row r="36" spans="1:48" ht="14.25">
      <c r="A36" s="45" t="s">
        <v>83</v>
      </c>
      <c r="B36" s="24" t="s">
        <v>71</v>
      </c>
      <c r="C36" s="24" t="s">
        <v>74</v>
      </c>
      <c r="D36" s="29" t="s">
        <v>230</v>
      </c>
      <c r="E36" s="46" t="s">
        <v>72</v>
      </c>
      <c r="F36" s="24" t="s">
        <v>44</v>
      </c>
      <c r="G36" s="24" t="s">
        <v>30</v>
      </c>
      <c r="H36" s="24" t="s">
        <v>31</v>
      </c>
      <c r="I36" s="24" t="s">
        <v>28</v>
      </c>
      <c r="J36" s="28">
        <v>82340</v>
      </c>
      <c r="K36" s="28">
        <v>82340</v>
      </c>
      <c r="L36" s="28">
        <v>82340</v>
      </c>
      <c r="M36" s="28">
        <v>82340</v>
      </c>
      <c r="N36" s="28">
        <v>82340</v>
      </c>
      <c r="O36" s="28">
        <v>109404</v>
      </c>
      <c r="P36" s="28">
        <v>88811</v>
      </c>
      <c r="Q36" s="28">
        <f t="shared" si="9"/>
        <v>609915</v>
      </c>
      <c r="R36" s="28">
        <f t="shared" si="1"/>
        <v>87130.71428571429</v>
      </c>
      <c r="S36" s="28">
        <v>77032</v>
      </c>
      <c r="T36" s="28">
        <v>77032</v>
      </c>
      <c r="U36" s="28">
        <v>77032</v>
      </c>
      <c r="V36" s="28">
        <v>77032</v>
      </c>
      <c r="W36" s="28">
        <v>77032</v>
      </c>
      <c r="X36" s="28">
        <v>107425</v>
      </c>
      <c r="Y36" s="28">
        <v>84307</v>
      </c>
      <c r="Z36" s="28">
        <f t="shared" si="2"/>
        <v>576892</v>
      </c>
      <c r="AA36" s="28">
        <f t="shared" si="3"/>
        <v>82413.142857142855</v>
      </c>
      <c r="AB36" s="28">
        <f t="shared" si="8"/>
        <v>79686</v>
      </c>
      <c r="AC36" s="28">
        <f t="shared" si="8"/>
        <v>79686</v>
      </c>
      <c r="AD36" s="28">
        <f t="shared" si="8"/>
        <v>79686</v>
      </c>
      <c r="AE36" s="28">
        <f t="shared" si="8"/>
        <v>79686</v>
      </c>
      <c r="AF36" s="28">
        <f t="shared" si="8"/>
        <v>79686</v>
      </c>
      <c r="AG36" s="28">
        <f t="shared" si="8"/>
        <v>108414.5</v>
      </c>
      <c r="AH36" s="28">
        <f>AVERAGE(P36,Y36)</f>
        <v>86559</v>
      </c>
      <c r="AI36" s="23">
        <f t="shared" si="10"/>
        <v>593403.5</v>
      </c>
      <c r="AJ36" s="23">
        <f t="shared" si="6"/>
        <v>84771.928571428565</v>
      </c>
      <c r="AK36" s="2">
        <f t="shared" si="7"/>
        <v>593403.5</v>
      </c>
      <c r="AL36" s="2">
        <f t="shared" si="7"/>
        <v>84771.92857142858</v>
      </c>
      <c r="AM36" s="2"/>
      <c r="AP36" s="2"/>
      <c r="AQ36" s="2"/>
      <c r="AS36" s="2"/>
      <c r="AT36" s="2"/>
      <c r="AU36" s="2"/>
      <c r="AV36" s="2"/>
    </row>
    <row r="37" spans="1:48" ht="14.25">
      <c r="A37" s="45" t="s">
        <v>84</v>
      </c>
      <c r="B37" s="24" t="s">
        <v>22</v>
      </c>
      <c r="C37" s="24" t="s">
        <v>23</v>
      </c>
      <c r="D37" s="29" t="s">
        <v>231</v>
      </c>
      <c r="E37" s="46" t="s">
        <v>222</v>
      </c>
      <c r="F37" s="24" t="s">
        <v>25</v>
      </c>
      <c r="G37" s="24" t="s">
        <v>30</v>
      </c>
      <c r="H37" s="24" t="s">
        <v>27</v>
      </c>
      <c r="I37" s="24" t="s">
        <v>28</v>
      </c>
      <c r="J37" s="28">
        <v>49796</v>
      </c>
      <c r="K37" s="28">
        <v>49796</v>
      </c>
      <c r="L37" s="28">
        <v>49796</v>
      </c>
      <c r="M37" s="28">
        <v>49796</v>
      </c>
      <c r="N37" s="28">
        <v>49796</v>
      </c>
      <c r="O37" s="28">
        <v>51617</v>
      </c>
      <c r="P37" s="28"/>
      <c r="Q37" s="28">
        <f t="shared" si="9"/>
        <v>300597</v>
      </c>
      <c r="R37" s="28">
        <f t="shared" si="1"/>
        <v>50099.5</v>
      </c>
      <c r="S37" s="28">
        <v>46745</v>
      </c>
      <c r="T37" s="28">
        <v>46745</v>
      </c>
      <c r="U37" s="28">
        <v>46745</v>
      </c>
      <c r="V37" s="28">
        <v>46745</v>
      </c>
      <c r="W37" s="28">
        <v>46745</v>
      </c>
      <c r="X37" s="28">
        <v>49008</v>
      </c>
      <c r="Y37" s="28"/>
      <c r="Z37" s="28">
        <f t="shared" si="2"/>
        <v>282733</v>
      </c>
      <c r="AA37" s="28">
        <f>IF($H37="M-Su",(S37+T37+U37+V37+W37+X37+Y37)/7,IF($H37="Su-F",(S37+T37+U37+V37+W37+Y37)/6,IF($H37="M-Sa",(S37+T37+U37+V37+W37+X37)/6,IF($H37="T-Sa",(T37+U37+V37+W37+X37)/5,(S37+T37+U37+V37+W37+X37)/5))))</f>
        <v>47122.166666666664</v>
      </c>
      <c r="AB37" s="28">
        <f t="shared" si="8"/>
        <v>48270.5</v>
      </c>
      <c r="AC37" s="28">
        <f t="shared" si="8"/>
        <v>48270.5</v>
      </c>
      <c r="AD37" s="28">
        <f t="shared" si="8"/>
        <v>48270.5</v>
      </c>
      <c r="AE37" s="28">
        <f t="shared" si="8"/>
        <v>48270.5</v>
      </c>
      <c r="AF37" s="28">
        <f t="shared" si="8"/>
        <v>48270.5</v>
      </c>
      <c r="AG37" s="28">
        <f t="shared" si="8"/>
        <v>50312.5</v>
      </c>
      <c r="AH37" s="28"/>
      <c r="AI37" s="23">
        <f t="shared" si="10"/>
        <v>291665</v>
      </c>
      <c r="AJ37" s="23">
        <f>IF($H37="M-Su",(AB37+AC37+AD37+AE37+AF37+AG37+AH37)/7,IF($H37="Su-F",(AB37+AC37+AD37+AE37+AF37+AH37)/6,IF($H37="M-Sa",(AB37+AC37+AD37+AE37+AF37+AG37)/6,IF($H37="T-Sa",(AC37+AD37+AE37+AF37+AG37)/5,(AB37+AC37+AD37+AE37+AF37+AG37)/5))))</f>
        <v>48610.833333333336</v>
      </c>
      <c r="AK37" s="2">
        <f t="shared" si="7"/>
        <v>291665</v>
      </c>
      <c r="AL37" s="2">
        <f t="shared" si="7"/>
        <v>48610.833333333328</v>
      </c>
      <c r="AM37" s="2"/>
      <c r="AP37" s="2"/>
      <c r="AQ37" s="2"/>
      <c r="AS37" s="2"/>
      <c r="AT37" s="2"/>
      <c r="AU37" s="2"/>
      <c r="AV37" s="2"/>
    </row>
    <row r="38" spans="1:48" ht="14.25">
      <c r="A38" s="45" t="s">
        <v>85</v>
      </c>
      <c r="B38" s="24" t="s">
        <v>22</v>
      </c>
      <c r="C38" s="24" t="s">
        <v>23</v>
      </c>
      <c r="D38" s="29" t="s">
        <v>231</v>
      </c>
      <c r="E38" s="46" t="s">
        <v>222</v>
      </c>
      <c r="F38" s="24" t="s">
        <v>25</v>
      </c>
      <c r="G38" s="24" t="s">
        <v>30</v>
      </c>
      <c r="H38" s="24" t="s">
        <v>27</v>
      </c>
      <c r="I38" s="24" t="s">
        <v>28</v>
      </c>
      <c r="J38" s="28">
        <v>55417</v>
      </c>
      <c r="K38" s="28">
        <v>55417</v>
      </c>
      <c r="L38" s="28">
        <v>55417</v>
      </c>
      <c r="M38" s="28">
        <v>55417</v>
      </c>
      <c r="N38" s="28">
        <v>55417</v>
      </c>
      <c r="O38" s="28">
        <v>57998</v>
      </c>
      <c r="P38" s="28"/>
      <c r="Q38" s="28">
        <f t="shared" si="9"/>
        <v>335083</v>
      </c>
      <c r="R38" s="28">
        <f t="shared" si="1"/>
        <v>55847.166666666664</v>
      </c>
      <c r="S38" s="28">
        <v>51703</v>
      </c>
      <c r="T38" s="28">
        <v>51703</v>
      </c>
      <c r="U38" s="28">
        <v>51703</v>
      </c>
      <c r="V38" s="28">
        <v>51703</v>
      </c>
      <c r="W38" s="28">
        <v>51703</v>
      </c>
      <c r="X38" s="28">
        <v>56081</v>
      </c>
      <c r="Y38" s="28"/>
      <c r="Z38" s="28">
        <f t="shared" si="2"/>
        <v>314596</v>
      </c>
      <c r="AA38" s="28">
        <f>IF($H38="M-Su",(S38+T38+U38+V38+W38+X38+Y38)/7,IF($H38="Su-F",(S38+T38+U38+V38+W38+Y38)/6,IF($H38="M-Sa",(S38+T38+U38+V38+W38+X38)/6,IF($H38="T-Sa",(T38+U38+V38+W38+X38)/5,(S38+T38+U38+V38+W38+X38)/5))))</f>
        <v>52432.666666666664</v>
      </c>
      <c r="AB38" s="28">
        <f t="shared" si="8"/>
        <v>53560</v>
      </c>
      <c r="AC38" s="28">
        <f t="shared" si="8"/>
        <v>53560</v>
      </c>
      <c r="AD38" s="28">
        <f t="shared" si="8"/>
        <v>53560</v>
      </c>
      <c r="AE38" s="28">
        <f t="shared" si="8"/>
        <v>53560</v>
      </c>
      <c r="AF38" s="28">
        <f t="shared" si="8"/>
        <v>53560</v>
      </c>
      <c r="AG38" s="28">
        <f t="shared" si="8"/>
        <v>57039.5</v>
      </c>
      <c r="AH38" s="28"/>
      <c r="AI38" s="23">
        <f t="shared" si="10"/>
        <v>324839.5</v>
      </c>
      <c r="AJ38" s="23">
        <f>IF($H38="M-Su",(AB38+AC38+AD38+AE38+AF38+AG38+AH38)/7,IF($H38="Su-F",(AB38+AC38+AD38+AE38+AF38+AH38)/6,IF($H38="M-Sa",(AB38+AC38+AD38+AE38+AF38+AG38)/6,IF($H38="T-Sa",(AC38+AD38+AE38+AF38+AG38)/5,(AB38+AC38+AD38+AE38+AF38+AG38)/5))))</f>
        <v>54139.916666666664</v>
      </c>
      <c r="AK38" s="2">
        <f t="shared" si="7"/>
        <v>324839.5</v>
      </c>
      <c r="AL38" s="2">
        <f t="shared" si="7"/>
        <v>54139.916666666664</v>
      </c>
      <c r="AM38" s="2"/>
      <c r="AP38" s="2"/>
      <c r="AQ38" s="2"/>
      <c r="AS38" s="2"/>
      <c r="AT38" s="2"/>
      <c r="AU38" s="2"/>
      <c r="AV38" s="2"/>
    </row>
    <row r="39" spans="1:48" ht="14.25">
      <c r="A39" s="45" t="s">
        <v>86</v>
      </c>
      <c r="B39" s="24" t="s">
        <v>22</v>
      </c>
      <c r="C39" s="24" t="s">
        <v>40</v>
      </c>
      <c r="D39" s="29" t="s">
        <v>234</v>
      </c>
      <c r="E39" s="46" t="s">
        <v>77</v>
      </c>
      <c r="F39" s="20" t="s">
        <v>44</v>
      </c>
      <c r="G39" s="20" t="s">
        <v>26</v>
      </c>
      <c r="H39" s="20" t="s">
        <v>38</v>
      </c>
      <c r="I39" s="24" t="s">
        <v>28</v>
      </c>
      <c r="J39" s="28">
        <v>2043</v>
      </c>
      <c r="K39" s="28">
        <v>2043</v>
      </c>
      <c r="L39" s="28">
        <v>2043</v>
      </c>
      <c r="M39" s="28">
        <v>2043</v>
      </c>
      <c r="N39" s="28">
        <v>2043</v>
      </c>
      <c r="O39" s="28"/>
      <c r="P39" s="28"/>
      <c r="Q39" s="28">
        <f t="shared" si="9"/>
        <v>10215</v>
      </c>
      <c r="R39" s="28">
        <f t="shared" si="1"/>
        <v>2043</v>
      </c>
      <c r="S39" s="28">
        <v>2061</v>
      </c>
      <c r="T39" s="28">
        <v>2061</v>
      </c>
      <c r="U39" s="28">
        <v>2061</v>
      </c>
      <c r="V39" s="28">
        <v>2061</v>
      </c>
      <c r="W39" s="28">
        <v>2061</v>
      </c>
      <c r="X39" s="28"/>
      <c r="Y39" s="28"/>
      <c r="Z39" s="28">
        <f t="shared" si="2"/>
        <v>10305</v>
      </c>
      <c r="AA39" s="28">
        <f t="shared" ref="AA39:AA51" si="11">IF($H39="M-Su",(S39+T39+U39+V39+W39+X39+Y39)/7,IF($H39="Su-F",(S39+T39+U39+V39+W39+Y39)/6,IF($H39="M-Sa",(S39+T39+U39+V39+W39+X39)/6,IF($H39="T-Sa",(T39+U39+V39+W39+X39)/5,(S39+T39+U39+V39+W39)/5))))</f>
        <v>2061</v>
      </c>
      <c r="AB39" s="28">
        <f t="shared" si="8"/>
        <v>2052</v>
      </c>
      <c r="AC39" s="28">
        <f t="shared" si="8"/>
        <v>2052</v>
      </c>
      <c r="AD39" s="28">
        <f t="shared" si="8"/>
        <v>2052</v>
      </c>
      <c r="AE39" s="28">
        <f t="shared" si="8"/>
        <v>2052</v>
      </c>
      <c r="AF39" s="28">
        <f t="shared" si="8"/>
        <v>2052</v>
      </c>
      <c r="AG39" s="28"/>
      <c r="AH39" s="28"/>
      <c r="AI39" s="23">
        <f t="shared" si="10"/>
        <v>10260</v>
      </c>
      <c r="AJ39" s="23">
        <f t="shared" ref="AJ39:AJ51" si="12">IF($H39="M-Su",(AB39+AC39+AD39+AE39+AF39+AG39+AH39)/7,IF($H39="Su-F",(AB39+AC39+AD39+AE39+AF39+AH39)/6,IF($H39="M-Sa",(AB39+AC39+AD39+AE39+AF39+AG39)/6,IF($H39="T-Sa",(AC39+AD39+AE39+AF39+AG39)/5,(AB39+AC39+AD39+AE39+AF39)/5))))</f>
        <v>2052</v>
      </c>
      <c r="AK39" s="2">
        <f t="shared" si="7"/>
        <v>10260</v>
      </c>
      <c r="AL39" s="2">
        <f t="shared" si="7"/>
        <v>2052</v>
      </c>
      <c r="AM39" s="2"/>
      <c r="AP39" s="2"/>
      <c r="AQ39" s="2"/>
      <c r="AS39" s="2"/>
      <c r="AT39" s="2"/>
      <c r="AU39" s="2"/>
      <c r="AV39" s="2"/>
    </row>
    <row r="40" spans="1:48" ht="14.25">
      <c r="A40" s="46" t="s">
        <v>87</v>
      </c>
      <c r="B40" s="24" t="s">
        <v>22</v>
      </c>
      <c r="C40" s="24" t="s">
        <v>23</v>
      </c>
      <c r="D40" s="29" t="s">
        <v>224</v>
      </c>
      <c r="E40" s="46" t="s">
        <v>37</v>
      </c>
      <c r="F40" s="24" t="s">
        <v>25</v>
      </c>
      <c r="G40" s="24" t="s">
        <v>26</v>
      </c>
      <c r="H40" s="24" t="s">
        <v>38</v>
      </c>
      <c r="I40" s="24"/>
      <c r="J40" s="28"/>
      <c r="K40" s="28"/>
      <c r="L40" s="28"/>
      <c r="M40" s="28"/>
      <c r="N40" s="28"/>
      <c r="O40" s="28"/>
      <c r="P40" s="28"/>
      <c r="Q40" s="28">
        <f t="shared" si="9"/>
        <v>0</v>
      </c>
      <c r="R40" s="28">
        <f t="shared" si="1"/>
        <v>0</v>
      </c>
      <c r="S40" s="28"/>
      <c r="T40" s="28"/>
      <c r="U40" s="28"/>
      <c r="V40" s="28"/>
      <c r="W40" s="28"/>
      <c r="X40" s="28"/>
      <c r="Y40" s="28"/>
      <c r="Z40" s="28">
        <f t="shared" si="2"/>
        <v>0</v>
      </c>
      <c r="AA40" s="28">
        <f t="shared" si="11"/>
        <v>0</v>
      </c>
      <c r="AB40" s="28">
        <v>6575</v>
      </c>
      <c r="AC40" s="28">
        <v>6575</v>
      </c>
      <c r="AD40" s="28">
        <v>6575</v>
      </c>
      <c r="AE40" s="28">
        <v>6575</v>
      </c>
      <c r="AF40" s="28">
        <v>6575</v>
      </c>
      <c r="AG40" s="28"/>
      <c r="AH40" s="28"/>
      <c r="AI40" s="23">
        <f t="shared" si="10"/>
        <v>32875</v>
      </c>
      <c r="AJ40" s="23">
        <f t="shared" si="12"/>
        <v>6575</v>
      </c>
      <c r="AK40" s="2">
        <f t="shared" si="7"/>
        <v>0</v>
      </c>
      <c r="AL40" s="2">
        <f t="shared" si="7"/>
        <v>0</v>
      </c>
      <c r="AM40" s="2"/>
      <c r="AP40" s="2"/>
      <c r="AQ40" s="2"/>
      <c r="AS40" s="2"/>
      <c r="AT40" s="2"/>
      <c r="AU40" s="2"/>
      <c r="AV40" s="2"/>
    </row>
    <row r="41" spans="1:48" ht="14.25">
      <c r="A41" s="45" t="s">
        <v>88</v>
      </c>
      <c r="B41" s="24" t="s">
        <v>22</v>
      </c>
      <c r="C41" s="24" t="s">
        <v>23</v>
      </c>
      <c r="D41" s="29" t="s">
        <v>224</v>
      </c>
      <c r="E41" s="46" t="s">
        <v>37</v>
      </c>
      <c r="F41" s="24" t="s">
        <v>44</v>
      </c>
      <c r="G41" s="24" t="s">
        <v>30</v>
      </c>
      <c r="H41" s="24" t="s">
        <v>31</v>
      </c>
      <c r="I41" s="24" t="s">
        <v>89</v>
      </c>
      <c r="J41" s="28"/>
      <c r="K41" s="28"/>
      <c r="L41" s="28"/>
      <c r="M41" s="28"/>
      <c r="N41" s="28"/>
      <c r="O41" s="28"/>
      <c r="P41" s="28"/>
      <c r="Q41" s="28">
        <f t="shared" si="9"/>
        <v>0</v>
      </c>
      <c r="R41" s="28">
        <f t="shared" si="1"/>
        <v>0</v>
      </c>
      <c r="S41" s="28"/>
      <c r="T41" s="28"/>
      <c r="U41" s="28"/>
      <c r="V41" s="28"/>
      <c r="W41" s="28"/>
      <c r="X41" s="28"/>
      <c r="Y41" s="28"/>
      <c r="Z41" s="28">
        <f t="shared" si="2"/>
        <v>0</v>
      </c>
      <c r="AA41" s="28">
        <f t="shared" si="11"/>
        <v>0</v>
      </c>
      <c r="AB41" s="28">
        <v>48948</v>
      </c>
      <c r="AC41" s="28">
        <v>48948</v>
      </c>
      <c r="AD41" s="28">
        <v>48948</v>
      </c>
      <c r="AE41" s="28">
        <v>48948</v>
      </c>
      <c r="AF41" s="28">
        <v>48948</v>
      </c>
      <c r="AG41" s="28">
        <v>49115</v>
      </c>
      <c r="AH41" s="28">
        <v>68442</v>
      </c>
      <c r="AI41" s="23">
        <f t="shared" si="10"/>
        <v>362297</v>
      </c>
      <c r="AJ41" s="23">
        <f t="shared" si="12"/>
        <v>51756.714285714283</v>
      </c>
      <c r="AK41" s="2">
        <f t="shared" si="7"/>
        <v>0</v>
      </c>
      <c r="AL41" s="2">
        <f t="shared" si="7"/>
        <v>0</v>
      </c>
      <c r="AM41" s="2"/>
      <c r="AP41" s="2"/>
      <c r="AQ41" s="2"/>
      <c r="AS41" s="21"/>
      <c r="AT41" s="21"/>
      <c r="AU41" s="2"/>
      <c r="AV41" s="2"/>
    </row>
    <row r="42" spans="1:48" ht="14.25">
      <c r="A42" s="45" t="s">
        <v>90</v>
      </c>
      <c r="B42" s="24" t="s">
        <v>22</v>
      </c>
      <c r="C42" s="24" t="s">
        <v>23</v>
      </c>
      <c r="D42" s="29" t="s">
        <v>224</v>
      </c>
      <c r="E42" s="46" t="s">
        <v>37</v>
      </c>
      <c r="F42" s="24" t="s">
        <v>44</v>
      </c>
      <c r="G42" s="24" t="s">
        <v>30</v>
      </c>
      <c r="H42" s="24" t="s">
        <v>31</v>
      </c>
      <c r="I42" s="24" t="s">
        <v>89</v>
      </c>
      <c r="J42" s="28"/>
      <c r="K42" s="28"/>
      <c r="L42" s="28"/>
      <c r="M42" s="28"/>
      <c r="N42" s="28"/>
      <c r="O42" s="28"/>
      <c r="P42" s="28"/>
      <c r="Q42" s="28">
        <f t="shared" si="9"/>
        <v>0</v>
      </c>
      <c r="R42" s="28">
        <f t="shared" si="1"/>
        <v>0</v>
      </c>
      <c r="S42" s="28"/>
      <c r="T42" s="28"/>
      <c r="U42" s="28"/>
      <c r="V42" s="28"/>
      <c r="W42" s="28"/>
      <c r="X42" s="28"/>
      <c r="Y42" s="28"/>
      <c r="Z42" s="28">
        <f t="shared" si="2"/>
        <v>0</v>
      </c>
      <c r="AA42" s="28">
        <f t="shared" si="11"/>
        <v>0</v>
      </c>
      <c r="AB42" s="28">
        <v>55955</v>
      </c>
      <c r="AC42" s="28">
        <v>55955</v>
      </c>
      <c r="AD42" s="28">
        <v>55955</v>
      </c>
      <c r="AE42" s="28">
        <v>55955</v>
      </c>
      <c r="AF42" s="28">
        <v>55955</v>
      </c>
      <c r="AG42" s="28">
        <v>50317</v>
      </c>
      <c r="AH42" s="28">
        <v>67371</v>
      </c>
      <c r="AI42" s="23">
        <f t="shared" si="10"/>
        <v>397463</v>
      </c>
      <c r="AJ42" s="23">
        <f t="shared" si="12"/>
        <v>56780.428571428572</v>
      </c>
      <c r="AK42" s="2">
        <f t="shared" si="7"/>
        <v>0</v>
      </c>
      <c r="AL42" s="2">
        <f t="shared" si="7"/>
        <v>0</v>
      </c>
      <c r="AM42" s="2"/>
      <c r="AP42" s="2"/>
      <c r="AQ42" s="2"/>
      <c r="AS42" s="21"/>
      <c r="AT42" s="21"/>
      <c r="AU42" s="2"/>
      <c r="AV42" s="2"/>
    </row>
    <row r="43" spans="1:48" ht="14.25">
      <c r="A43" s="45" t="s">
        <v>91</v>
      </c>
      <c r="B43" s="24" t="s">
        <v>22</v>
      </c>
      <c r="C43" s="24" t="s">
        <v>40</v>
      </c>
      <c r="D43" s="29" t="s">
        <v>41</v>
      </c>
      <c r="E43" s="46" t="s">
        <v>51</v>
      </c>
      <c r="F43" s="24" t="s">
        <v>25</v>
      </c>
      <c r="G43" s="24" t="s">
        <v>26</v>
      </c>
      <c r="H43" s="24" t="s">
        <v>38</v>
      </c>
      <c r="I43" s="24"/>
      <c r="J43" s="28"/>
      <c r="K43" s="28"/>
      <c r="L43" s="28"/>
      <c r="M43" s="28"/>
      <c r="N43" s="28"/>
      <c r="O43" s="28"/>
      <c r="P43" s="28"/>
      <c r="Q43" s="28">
        <f t="shared" si="9"/>
        <v>0</v>
      </c>
      <c r="R43" s="28">
        <f t="shared" si="1"/>
        <v>0</v>
      </c>
      <c r="S43" s="28"/>
      <c r="T43" s="28"/>
      <c r="U43" s="28"/>
      <c r="V43" s="28"/>
      <c r="W43" s="28"/>
      <c r="X43" s="28"/>
      <c r="Y43" s="28"/>
      <c r="Z43" s="28">
        <f t="shared" si="2"/>
        <v>0</v>
      </c>
      <c r="AA43" s="28">
        <f t="shared" si="11"/>
        <v>0</v>
      </c>
      <c r="AB43" s="28">
        <v>3750</v>
      </c>
      <c r="AC43" s="28">
        <v>3750</v>
      </c>
      <c r="AD43" s="28">
        <v>3750</v>
      </c>
      <c r="AE43" s="28">
        <v>3750</v>
      </c>
      <c r="AF43" s="28">
        <v>3750</v>
      </c>
      <c r="AG43" s="28"/>
      <c r="AH43" s="28"/>
      <c r="AI43" s="23">
        <f t="shared" si="10"/>
        <v>18750</v>
      </c>
      <c r="AJ43" s="23">
        <f t="shared" si="12"/>
        <v>3750</v>
      </c>
      <c r="AK43" s="2">
        <f t="shared" si="7"/>
        <v>0</v>
      </c>
      <c r="AL43" s="2">
        <f t="shared" si="7"/>
        <v>0</v>
      </c>
      <c r="AM43" s="2"/>
      <c r="AP43" s="2"/>
      <c r="AQ43" s="2"/>
      <c r="AS43" s="21"/>
      <c r="AT43" s="21"/>
      <c r="AU43" s="2"/>
      <c r="AV43" s="2"/>
    </row>
    <row r="44" spans="1:48" ht="14.25">
      <c r="A44" s="45" t="s">
        <v>92</v>
      </c>
      <c r="B44" s="24" t="s">
        <v>22</v>
      </c>
      <c r="C44" s="24" t="s">
        <v>40</v>
      </c>
      <c r="D44" s="29" t="s">
        <v>41</v>
      </c>
      <c r="E44" s="46" t="s">
        <v>51</v>
      </c>
      <c r="F44" s="24" t="s">
        <v>25</v>
      </c>
      <c r="G44" s="24" t="s">
        <v>30</v>
      </c>
      <c r="H44" s="24" t="s">
        <v>27</v>
      </c>
      <c r="I44" s="24"/>
      <c r="J44" s="28"/>
      <c r="K44" s="28"/>
      <c r="L44" s="28"/>
      <c r="M44" s="28"/>
      <c r="N44" s="28"/>
      <c r="O44" s="28"/>
      <c r="P44" s="28"/>
      <c r="Q44" s="28">
        <f t="shared" si="9"/>
        <v>0</v>
      </c>
      <c r="R44" s="28">
        <f t="shared" si="1"/>
        <v>0</v>
      </c>
      <c r="S44" s="28"/>
      <c r="T44" s="28"/>
      <c r="U44" s="28"/>
      <c r="V44" s="28"/>
      <c r="W44" s="28"/>
      <c r="X44" s="28"/>
      <c r="Y44" s="28"/>
      <c r="Z44" s="28">
        <f t="shared" si="2"/>
        <v>0</v>
      </c>
      <c r="AA44" s="28">
        <f t="shared" si="11"/>
        <v>0</v>
      </c>
      <c r="AB44" s="28">
        <v>12592</v>
      </c>
      <c r="AC44" s="28">
        <v>12592</v>
      </c>
      <c r="AD44" s="28">
        <v>12592</v>
      </c>
      <c r="AE44" s="28">
        <v>12592</v>
      </c>
      <c r="AF44" s="28">
        <v>12592</v>
      </c>
      <c r="AG44" s="28">
        <v>12592</v>
      </c>
      <c r="AH44" s="28"/>
      <c r="AI44" s="23">
        <f t="shared" si="10"/>
        <v>75552</v>
      </c>
      <c r="AJ44" s="23">
        <f t="shared" si="12"/>
        <v>12592</v>
      </c>
      <c r="AK44" s="2">
        <f t="shared" si="7"/>
        <v>0</v>
      </c>
      <c r="AL44" s="2">
        <f t="shared" si="7"/>
        <v>0</v>
      </c>
      <c r="AM44" s="2"/>
      <c r="AP44" s="2"/>
      <c r="AQ44" s="2"/>
      <c r="AS44" s="21"/>
      <c r="AT44" s="21"/>
      <c r="AU44" s="2"/>
      <c r="AV44" s="2"/>
    </row>
    <row r="45" spans="1:48" ht="14.25">
      <c r="A45" s="45" t="s">
        <v>93</v>
      </c>
      <c r="B45" s="24" t="s">
        <v>22</v>
      </c>
      <c r="C45" s="24" t="s">
        <v>40</v>
      </c>
      <c r="D45" s="29" t="s">
        <v>41</v>
      </c>
      <c r="E45" s="46" t="s">
        <v>51</v>
      </c>
      <c r="F45" s="24" t="s">
        <v>25</v>
      </c>
      <c r="G45" s="24" t="s">
        <v>26</v>
      </c>
      <c r="H45" s="24" t="s">
        <v>38</v>
      </c>
      <c r="I45" s="24"/>
      <c r="J45" s="28"/>
      <c r="K45" s="28"/>
      <c r="L45" s="28"/>
      <c r="M45" s="28"/>
      <c r="N45" s="28"/>
      <c r="O45" s="28"/>
      <c r="P45" s="28"/>
      <c r="Q45" s="28">
        <f t="shared" si="9"/>
        <v>0</v>
      </c>
      <c r="R45" s="28">
        <f t="shared" si="1"/>
        <v>0</v>
      </c>
      <c r="S45" s="28"/>
      <c r="T45" s="28"/>
      <c r="U45" s="28"/>
      <c r="V45" s="28"/>
      <c r="W45" s="28"/>
      <c r="X45" s="28"/>
      <c r="Y45" s="28"/>
      <c r="Z45" s="28">
        <f t="shared" si="2"/>
        <v>0</v>
      </c>
      <c r="AA45" s="28">
        <f t="shared" si="11"/>
        <v>0</v>
      </c>
      <c r="AB45" s="28">
        <v>2200</v>
      </c>
      <c r="AC45" s="28">
        <v>2200</v>
      </c>
      <c r="AD45" s="28">
        <v>2200</v>
      </c>
      <c r="AE45" s="28">
        <v>2200</v>
      </c>
      <c r="AF45" s="28">
        <v>2200</v>
      </c>
      <c r="AG45" s="28"/>
      <c r="AH45" s="28"/>
      <c r="AI45" s="23">
        <f t="shared" si="10"/>
        <v>11000</v>
      </c>
      <c r="AJ45" s="23">
        <f t="shared" si="12"/>
        <v>2200</v>
      </c>
      <c r="AK45" s="2">
        <f t="shared" si="7"/>
        <v>0</v>
      </c>
      <c r="AL45" s="2">
        <f t="shared" si="7"/>
        <v>0</v>
      </c>
      <c r="AM45" s="2"/>
      <c r="AP45" s="2"/>
      <c r="AQ45" s="2"/>
      <c r="AS45" s="21"/>
      <c r="AT45" s="21"/>
      <c r="AU45" s="2"/>
      <c r="AV45" s="2"/>
    </row>
    <row r="46" spans="1:48" ht="14.25">
      <c r="A46" s="46" t="s">
        <v>94</v>
      </c>
      <c r="B46" s="24" t="s">
        <v>22</v>
      </c>
      <c r="C46" s="24" t="s">
        <v>40</v>
      </c>
      <c r="D46" s="29" t="s">
        <v>41</v>
      </c>
      <c r="E46" s="46" t="s">
        <v>51</v>
      </c>
      <c r="F46" s="24" t="s">
        <v>25</v>
      </c>
      <c r="G46" s="24" t="s">
        <v>26</v>
      </c>
      <c r="H46" s="24" t="s">
        <v>38</v>
      </c>
      <c r="I46" s="24"/>
      <c r="J46" s="28"/>
      <c r="K46" s="28"/>
      <c r="L46" s="28"/>
      <c r="M46" s="28"/>
      <c r="N46" s="28"/>
      <c r="O46" s="28"/>
      <c r="P46" s="28"/>
      <c r="Q46" s="28">
        <f t="shared" si="9"/>
        <v>0</v>
      </c>
      <c r="R46" s="28">
        <f t="shared" si="1"/>
        <v>0</v>
      </c>
      <c r="S46" s="28"/>
      <c r="T46" s="28"/>
      <c r="U46" s="28"/>
      <c r="V46" s="28"/>
      <c r="W46" s="28"/>
      <c r="X46" s="28"/>
      <c r="Y46" s="28"/>
      <c r="Z46" s="28">
        <f t="shared" si="2"/>
        <v>0</v>
      </c>
      <c r="AA46" s="28">
        <f t="shared" si="11"/>
        <v>0</v>
      </c>
      <c r="AB46" s="28">
        <v>3575</v>
      </c>
      <c r="AC46" s="28">
        <v>3575</v>
      </c>
      <c r="AD46" s="28">
        <v>3575</v>
      </c>
      <c r="AE46" s="28">
        <v>3575</v>
      </c>
      <c r="AF46" s="28">
        <v>3575</v>
      </c>
      <c r="AG46" s="28"/>
      <c r="AH46" s="28"/>
      <c r="AI46" s="23">
        <f t="shared" si="10"/>
        <v>17875</v>
      </c>
      <c r="AJ46" s="23">
        <f t="shared" si="12"/>
        <v>3575</v>
      </c>
      <c r="AK46" s="2">
        <f t="shared" si="7"/>
        <v>0</v>
      </c>
      <c r="AL46" s="2">
        <f t="shared" si="7"/>
        <v>0</v>
      </c>
      <c r="AM46" s="2"/>
      <c r="AP46" s="2"/>
      <c r="AQ46" s="2"/>
      <c r="AS46" s="21"/>
      <c r="AT46" s="21"/>
      <c r="AU46" s="2"/>
      <c r="AV46" s="2"/>
    </row>
    <row r="47" spans="1:48" ht="14.25">
      <c r="A47" s="45" t="s">
        <v>95</v>
      </c>
      <c r="B47" s="24" t="s">
        <v>22</v>
      </c>
      <c r="C47" s="24" t="s">
        <v>40</v>
      </c>
      <c r="D47" s="29" t="s">
        <v>41</v>
      </c>
      <c r="E47" s="46" t="s">
        <v>51</v>
      </c>
      <c r="F47" s="24" t="s">
        <v>25</v>
      </c>
      <c r="G47" s="24" t="s">
        <v>26</v>
      </c>
      <c r="H47" s="24" t="s">
        <v>38</v>
      </c>
      <c r="I47" s="24"/>
      <c r="J47" s="28"/>
      <c r="K47" s="28"/>
      <c r="L47" s="28"/>
      <c r="M47" s="28"/>
      <c r="N47" s="28"/>
      <c r="O47" s="28"/>
      <c r="P47" s="28"/>
      <c r="Q47" s="28">
        <f t="shared" si="9"/>
        <v>0</v>
      </c>
      <c r="R47" s="28">
        <f t="shared" si="1"/>
        <v>0</v>
      </c>
      <c r="S47" s="28"/>
      <c r="T47" s="28"/>
      <c r="U47" s="28"/>
      <c r="V47" s="28"/>
      <c r="W47" s="28"/>
      <c r="X47" s="28"/>
      <c r="Y47" s="28"/>
      <c r="Z47" s="28">
        <f t="shared" si="2"/>
        <v>0</v>
      </c>
      <c r="AA47" s="28">
        <f t="shared" si="11"/>
        <v>0</v>
      </c>
      <c r="AB47" s="28">
        <v>2800</v>
      </c>
      <c r="AC47" s="28">
        <v>2800</v>
      </c>
      <c r="AD47" s="28">
        <v>2800</v>
      </c>
      <c r="AE47" s="28">
        <v>2800</v>
      </c>
      <c r="AF47" s="28">
        <v>2800</v>
      </c>
      <c r="AG47" s="28"/>
      <c r="AH47" s="28"/>
      <c r="AI47" s="23">
        <f t="shared" si="10"/>
        <v>14000</v>
      </c>
      <c r="AJ47" s="23">
        <f t="shared" si="12"/>
        <v>2800</v>
      </c>
      <c r="AK47" s="2">
        <f t="shared" si="7"/>
        <v>0</v>
      </c>
      <c r="AL47" s="2">
        <f t="shared" si="7"/>
        <v>0</v>
      </c>
      <c r="AM47" s="2"/>
      <c r="AP47" s="2"/>
      <c r="AQ47" s="2"/>
      <c r="AS47" s="2"/>
      <c r="AT47" s="2"/>
      <c r="AU47" s="2"/>
      <c r="AV47" s="2"/>
    </row>
    <row r="48" spans="1:48" ht="14.25">
      <c r="A48" s="45" t="s">
        <v>96</v>
      </c>
      <c r="B48" s="24" t="s">
        <v>22</v>
      </c>
      <c r="C48" s="24" t="s">
        <v>40</v>
      </c>
      <c r="D48" s="29" t="s">
        <v>41</v>
      </c>
      <c r="E48" s="46" t="s">
        <v>51</v>
      </c>
      <c r="F48" s="24" t="s">
        <v>25</v>
      </c>
      <c r="G48" s="24" t="s">
        <v>26</v>
      </c>
      <c r="H48" s="24" t="s">
        <v>38</v>
      </c>
      <c r="I48" s="24"/>
      <c r="J48" s="28"/>
      <c r="K48" s="28"/>
      <c r="L48" s="28"/>
      <c r="M48" s="28"/>
      <c r="N48" s="28"/>
      <c r="O48" s="28"/>
      <c r="P48" s="28"/>
      <c r="Q48" s="28">
        <f t="shared" si="9"/>
        <v>0</v>
      </c>
      <c r="R48" s="28">
        <f t="shared" si="1"/>
        <v>0</v>
      </c>
      <c r="S48" s="28"/>
      <c r="T48" s="28"/>
      <c r="U48" s="28"/>
      <c r="V48" s="28"/>
      <c r="W48" s="28"/>
      <c r="X48" s="28"/>
      <c r="Y48" s="28"/>
      <c r="Z48" s="28">
        <f t="shared" si="2"/>
        <v>0</v>
      </c>
      <c r="AA48" s="28">
        <f t="shared" si="11"/>
        <v>0</v>
      </c>
      <c r="AB48" s="28">
        <v>3300</v>
      </c>
      <c r="AC48" s="28">
        <v>3300</v>
      </c>
      <c r="AD48" s="28">
        <v>3300</v>
      </c>
      <c r="AE48" s="28">
        <v>3300</v>
      </c>
      <c r="AF48" s="28">
        <v>3300</v>
      </c>
      <c r="AG48" s="28"/>
      <c r="AH48" s="28"/>
      <c r="AI48" s="23">
        <f t="shared" si="10"/>
        <v>16500</v>
      </c>
      <c r="AJ48" s="23">
        <f t="shared" si="12"/>
        <v>3300</v>
      </c>
      <c r="AK48" s="2">
        <f t="shared" si="7"/>
        <v>0</v>
      </c>
      <c r="AL48" s="2">
        <f t="shared" si="7"/>
        <v>0</v>
      </c>
      <c r="AM48" s="2"/>
      <c r="AP48" s="2"/>
      <c r="AQ48" s="2"/>
      <c r="AS48" s="2"/>
      <c r="AT48" s="2"/>
      <c r="AU48" s="2"/>
      <c r="AV48" s="2"/>
    </row>
    <row r="49" spans="1:48" ht="14.25">
      <c r="A49" s="45" t="s">
        <v>97</v>
      </c>
      <c r="B49" s="24" t="s">
        <v>22</v>
      </c>
      <c r="C49" s="24" t="s">
        <v>40</v>
      </c>
      <c r="D49" s="29" t="s">
        <v>41</v>
      </c>
      <c r="E49" s="46" t="s">
        <v>51</v>
      </c>
      <c r="F49" s="24" t="s">
        <v>25</v>
      </c>
      <c r="G49" s="24" t="s">
        <v>26</v>
      </c>
      <c r="H49" s="24" t="s">
        <v>38</v>
      </c>
      <c r="I49" s="24"/>
      <c r="J49" s="28"/>
      <c r="K49" s="28"/>
      <c r="L49" s="28"/>
      <c r="M49" s="28"/>
      <c r="N49" s="28"/>
      <c r="O49" s="28"/>
      <c r="P49" s="28"/>
      <c r="Q49" s="28">
        <f t="shared" si="9"/>
        <v>0</v>
      </c>
      <c r="R49" s="28">
        <f t="shared" si="1"/>
        <v>0</v>
      </c>
      <c r="S49" s="28"/>
      <c r="T49" s="28"/>
      <c r="U49" s="28"/>
      <c r="V49" s="28"/>
      <c r="W49" s="28"/>
      <c r="X49" s="28"/>
      <c r="Y49" s="28"/>
      <c r="Z49" s="28">
        <f t="shared" si="2"/>
        <v>0</v>
      </c>
      <c r="AA49" s="28">
        <f t="shared" si="11"/>
        <v>0</v>
      </c>
      <c r="AB49" s="28">
        <v>5224</v>
      </c>
      <c r="AC49" s="28">
        <v>5224</v>
      </c>
      <c r="AD49" s="28">
        <v>5224</v>
      </c>
      <c r="AE49" s="28">
        <v>5224</v>
      </c>
      <c r="AF49" s="28">
        <v>5224</v>
      </c>
      <c r="AG49" s="28"/>
      <c r="AH49" s="28"/>
      <c r="AI49" s="23">
        <f t="shared" si="10"/>
        <v>26120</v>
      </c>
      <c r="AJ49" s="23">
        <f t="shared" si="12"/>
        <v>5224</v>
      </c>
      <c r="AK49" s="2">
        <f t="shared" si="7"/>
        <v>0</v>
      </c>
      <c r="AL49" s="2">
        <f t="shared" si="7"/>
        <v>0</v>
      </c>
      <c r="AM49" s="2"/>
      <c r="AP49" s="2"/>
      <c r="AQ49" s="2"/>
      <c r="AS49" s="2"/>
      <c r="AT49" s="2"/>
      <c r="AU49" s="2"/>
      <c r="AV49" s="2"/>
    </row>
    <row r="50" spans="1:48" ht="14.25">
      <c r="A50" s="45" t="s">
        <v>98</v>
      </c>
      <c r="B50" s="24" t="s">
        <v>22</v>
      </c>
      <c r="C50" s="24" t="s">
        <v>40</v>
      </c>
      <c r="D50" s="29" t="s">
        <v>41</v>
      </c>
      <c r="E50" s="46" t="s">
        <v>51</v>
      </c>
      <c r="F50" s="24" t="s">
        <v>25</v>
      </c>
      <c r="G50" s="24" t="s">
        <v>26</v>
      </c>
      <c r="H50" s="24" t="s">
        <v>38</v>
      </c>
      <c r="I50" s="24"/>
      <c r="J50" s="28"/>
      <c r="K50" s="28"/>
      <c r="L50" s="28"/>
      <c r="M50" s="28"/>
      <c r="N50" s="28"/>
      <c r="O50" s="28"/>
      <c r="P50" s="28"/>
      <c r="Q50" s="28">
        <f t="shared" si="9"/>
        <v>0</v>
      </c>
      <c r="R50" s="28">
        <f t="shared" si="1"/>
        <v>0</v>
      </c>
      <c r="S50" s="28"/>
      <c r="T50" s="28"/>
      <c r="U50" s="28"/>
      <c r="V50" s="28"/>
      <c r="W50" s="28"/>
      <c r="X50" s="28"/>
      <c r="Y50" s="28"/>
      <c r="Z50" s="28">
        <f t="shared" si="2"/>
        <v>0</v>
      </c>
      <c r="AA50" s="28">
        <f t="shared" si="11"/>
        <v>0</v>
      </c>
      <c r="AB50" s="28">
        <v>1800</v>
      </c>
      <c r="AC50" s="28">
        <v>1800</v>
      </c>
      <c r="AD50" s="28">
        <v>1800</v>
      </c>
      <c r="AE50" s="28">
        <v>1800</v>
      </c>
      <c r="AF50" s="28">
        <v>1800</v>
      </c>
      <c r="AG50" s="28"/>
      <c r="AH50" s="28"/>
      <c r="AI50" s="23">
        <f t="shared" si="10"/>
        <v>9000</v>
      </c>
      <c r="AJ50" s="23">
        <f t="shared" si="12"/>
        <v>1800</v>
      </c>
      <c r="AK50" s="2">
        <f t="shared" si="7"/>
        <v>0</v>
      </c>
      <c r="AL50" s="2">
        <f t="shared" si="7"/>
        <v>0</v>
      </c>
      <c r="AM50" s="2"/>
      <c r="AP50" s="2"/>
      <c r="AQ50" s="2"/>
      <c r="AS50" s="2"/>
      <c r="AT50" s="2"/>
      <c r="AU50" s="2"/>
      <c r="AV50" s="2"/>
    </row>
    <row r="51" spans="1:48" ht="14.25">
      <c r="A51" s="45" t="s">
        <v>99</v>
      </c>
      <c r="B51" s="24" t="s">
        <v>22</v>
      </c>
      <c r="C51" s="24" t="s">
        <v>23</v>
      </c>
      <c r="D51" s="29" t="s">
        <v>226</v>
      </c>
      <c r="E51" s="46" t="s">
        <v>37</v>
      </c>
      <c r="F51" s="24" t="s">
        <v>44</v>
      </c>
      <c r="G51" s="24" t="s">
        <v>30</v>
      </c>
      <c r="H51" s="24" t="s">
        <v>31</v>
      </c>
      <c r="I51" s="24" t="s">
        <v>89</v>
      </c>
      <c r="J51" s="28"/>
      <c r="K51" s="28"/>
      <c r="L51" s="28"/>
      <c r="M51" s="28"/>
      <c r="N51" s="28"/>
      <c r="O51" s="28"/>
      <c r="P51" s="28"/>
      <c r="Q51" s="28">
        <f t="shared" si="9"/>
        <v>0</v>
      </c>
      <c r="R51" s="28">
        <f t="shared" si="1"/>
        <v>0</v>
      </c>
      <c r="S51" s="28"/>
      <c r="T51" s="28"/>
      <c r="U51" s="28"/>
      <c r="V51" s="28"/>
      <c r="W51" s="28"/>
      <c r="X51" s="28"/>
      <c r="Y51" s="28"/>
      <c r="Z51" s="28">
        <f t="shared" si="2"/>
        <v>0</v>
      </c>
      <c r="AA51" s="28">
        <f t="shared" si="11"/>
        <v>0</v>
      </c>
      <c r="AB51" s="28">
        <v>50173</v>
      </c>
      <c r="AC51" s="28">
        <v>50173</v>
      </c>
      <c r="AD51" s="28">
        <v>50173</v>
      </c>
      <c r="AE51" s="28">
        <v>50173</v>
      </c>
      <c r="AF51" s="28">
        <v>50173</v>
      </c>
      <c r="AG51" s="28">
        <v>48672</v>
      </c>
      <c r="AH51" s="28">
        <v>45466</v>
      </c>
      <c r="AI51" s="23">
        <f t="shared" si="10"/>
        <v>345003</v>
      </c>
      <c r="AJ51" s="23">
        <f t="shared" si="12"/>
        <v>49286.142857142855</v>
      </c>
      <c r="AK51" s="2">
        <f t="shared" si="7"/>
        <v>0</v>
      </c>
      <c r="AL51" s="2">
        <f t="shared" si="7"/>
        <v>0</v>
      </c>
      <c r="AM51" s="2"/>
      <c r="AP51" s="2"/>
      <c r="AQ51" s="2"/>
      <c r="AS51" s="2"/>
      <c r="AT51" s="2"/>
      <c r="AU51" s="2"/>
      <c r="AV51" s="2"/>
    </row>
    <row r="52" spans="1:48" ht="14.25">
      <c r="A52" s="45" t="s">
        <v>100</v>
      </c>
      <c r="B52" s="24" t="s">
        <v>22</v>
      </c>
      <c r="C52" s="24" t="s">
        <v>23</v>
      </c>
      <c r="D52" s="29" t="s">
        <v>226</v>
      </c>
      <c r="E52" s="46" t="s">
        <v>37</v>
      </c>
      <c r="F52" s="24" t="s">
        <v>25</v>
      </c>
      <c r="G52" s="24" t="s">
        <v>26</v>
      </c>
      <c r="H52" s="24" t="s">
        <v>101</v>
      </c>
      <c r="I52" s="24"/>
      <c r="J52" s="28"/>
      <c r="K52" s="28">
        <v>2421</v>
      </c>
      <c r="L52" s="28">
        <v>2421</v>
      </c>
      <c r="M52" s="28">
        <v>2421</v>
      </c>
      <c r="N52" s="28">
        <v>2421</v>
      </c>
      <c r="O52" s="28"/>
      <c r="P52" s="28"/>
      <c r="Q52" s="28">
        <f t="shared" si="9"/>
        <v>9684</v>
      </c>
      <c r="R52" s="28">
        <v>2421</v>
      </c>
      <c r="S52" s="28"/>
      <c r="T52" s="28">
        <v>2382</v>
      </c>
      <c r="U52" s="28">
        <v>2382</v>
      </c>
      <c r="V52" s="28">
        <v>2382</v>
      </c>
      <c r="W52" s="28">
        <v>2382</v>
      </c>
      <c r="X52" s="28"/>
      <c r="Y52" s="28"/>
      <c r="Z52" s="28">
        <f t="shared" si="2"/>
        <v>9528</v>
      </c>
      <c r="AA52" s="28">
        <v>2382</v>
      </c>
      <c r="AB52" s="28"/>
      <c r="AC52" s="28">
        <f>AVERAGE(K52,T52)</f>
        <v>2401.5</v>
      </c>
      <c r="AD52" s="28">
        <f>AVERAGE(L52,U52)</f>
        <v>2401.5</v>
      </c>
      <c r="AE52" s="28">
        <f>AVERAGE(M52,V52)</f>
        <v>2401.5</v>
      </c>
      <c r="AF52" s="28">
        <f>AVERAGE(N52,W52)</f>
        <v>2401.5</v>
      </c>
      <c r="AG52" s="28"/>
      <c r="AH52" s="28"/>
      <c r="AI52" s="23">
        <f t="shared" si="10"/>
        <v>9606</v>
      </c>
      <c r="AJ52" s="23">
        <v>2382</v>
      </c>
      <c r="AK52" s="2">
        <f t="shared" si="7"/>
        <v>9606</v>
      </c>
      <c r="AL52" s="2">
        <f t="shared" si="7"/>
        <v>2401.5</v>
      </c>
      <c r="AM52" s="2"/>
      <c r="AP52" s="2"/>
      <c r="AQ52" s="2"/>
      <c r="AS52" s="2"/>
      <c r="AT52" s="2"/>
      <c r="AU52" s="2"/>
      <c r="AV52" s="2"/>
    </row>
    <row r="53" spans="1:48" ht="14.25">
      <c r="A53" s="45" t="s">
        <v>102</v>
      </c>
      <c r="B53" s="24" t="s">
        <v>71</v>
      </c>
      <c r="C53" s="24" t="s">
        <v>57</v>
      </c>
      <c r="D53" s="29" t="s">
        <v>227</v>
      </c>
      <c r="E53" s="46" t="s">
        <v>77</v>
      </c>
      <c r="F53" s="24" t="s">
        <v>103</v>
      </c>
      <c r="G53" s="24" t="s">
        <v>30</v>
      </c>
      <c r="H53" s="24" t="s">
        <v>27</v>
      </c>
      <c r="I53" s="24"/>
      <c r="J53" s="28"/>
      <c r="K53" s="28"/>
      <c r="L53" s="28"/>
      <c r="M53" s="28"/>
      <c r="N53" s="28"/>
      <c r="O53" s="28"/>
      <c r="P53" s="28"/>
      <c r="Q53" s="28">
        <f t="shared" si="9"/>
        <v>0</v>
      </c>
      <c r="R53" s="28">
        <f t="shared" ref="R53:R97" si="13">IF($H53="M-Su",(J53+K53+L53+M53+N53+O53+P53)/7,IF($H53="Su-F",(J53+K53+L53+M53+N53+P53)/6,IF($H53="M-Sa",(J53+K53+L53+M53+N53+O53)/6,IF($H53="T-Sa",(K53+L53+M53+N53+O53)/5,(J53+K53+L53+M53+N53)/5))))</f>
        <v>0</v>
      </c>
      <c r="S53" s="28"/>
      <c r="T53" s="28"/>
      <c r="U53" s="28"/>
      <c r="V53" s="28"/>
      <c r="W53" s="28"/>
      <c r="X53" s="28"/>
      <c r="Y53" s="28"/>
      <c r="Z53" s="28">
        <f t="shared" si="2"/>
        <v>0</v>
      </c>
      <c r="AA53" s="28">
        <f t="shared" ref="AA53:AA97" si="14">IF($H53="M-Su",(S53+T53+U53+V53+W53+X53+Y53)/7,IF($H53="Su-F",(S53+T53+U53+V53+W53+Y53)/6,IF($H53="M-Sa",(S53+T53+U53+V53+W53+X53)/6,IF($H53="T-Sa",(T53+U53+V53+W53+X53)/5,(S53+T53+U53+V53+W53)/5))))</f>
        <v>0</v>
      </c>
      <c r="AB53" s="28">
        <v>20300</v>
      </c>
      <c r="AC53" s="28">
        <v>20300</v>
      </c>
      <c r="AD53" s="28">
        <v>20300</v>
      </c>
      <c r="AE53" s="28">
        <v>20300</v>
      </c>
      <c r="AF53" s="28">
        <v>20300</v>
      </c>
      <c r="AG53" s="28">
        <v>20300</v>
      </c>
      <c r="AH53" s="28"/>
      <c r="AI53" s="23">
        <f t="shared" si="10"/>
        <v>121800</v>
      </c>
      <c r="AJ53" s="23">
        <f t="shared" ref="AJ53:AJ97" si="15">IF($H53="M-Su",(AB53+AC53+AD53+AE53+AF53+AG53+AH53)/7,IF($H53="Su-F",(AB53+AC53+AD53+AE53+AF53+AH53)/6,IF($H53="M-Sa",(AB53+AC53+AD53+AE53+AF53+AG53)/6,IF($H53="T-Sa",(AC53+AD53+AE53+AF53+AG53)/5,(AB53+AC53+AD53+AE53+AF53)/5))))</f>
        <v>20300</v>
      </c>
      <c r="AK53" s="2">
        <f t="shared" si="7"/>
        <v>0</v>
      </c>
      <c r="AL53" s="2">
        <f t="shared" si="7"/>
        <v>0</v>
      </c>
      <c r="AM53" s="2"/>
      <c r="AP53" s="2"/>
      <c r="AQ53" s="2"/>
      <c r="AS53" s="2"/>
      <c r="AT53" s="2"/>
      <c r="AU53" s="2"/>
      <c r="AV53" s="2"/>
    </row>
    <row r="54" spans="1:48" ht="14.25">
      <c r="A54" s="45" t="s">
        <v>104</v>
      </c>
      <c r="B54" s="24" t="s">
        <v>22</v>
      </c>
      <c r="C54" s="24" t="s">
        <v>57</v>
      </c>
      <c r="D54" s="29" t="s">
        <v>233</v>
      </c>
      <c r="E54" s="46" t="s">
        <v>105</v>
      </c>
      <c r="F54" s="24" t="s">
        <v>25</v>
      </c>
      <c r="G54" s="24" t="s">
        <v>26</v>
      </c>
      <c r="H54" s="24" t="s">
        <v>31</v>
      </c>
      <c r="I54" s="24" t="s">
        <v>89</v>
      </c>
      <c r="J54" s="28"/>
      <c r="K54" s="28"/>
      <c r="L54" s="28"/>
      <c r="M54" s="28"/>
      <c r="N54" s="28"/>
      <c r="O54" s="28"/>
      <c r="P54" s="28"/>
      <c r="Q54" s="28">
        <f t="shared" si="9"/>
        <v>0</v>
      </c>
      <c r="R54" s="28">
        <f t="shared" si="13"/>
        <v>0</v>
      </c>
      <c r="S54" s="28"/>
      <c r="T54" s="28"/>
      <c r="U54" s="28"/>
      <c r="V54" s="28"/>
      <c r="W54" s="28"/>
      <c r="X54" s="28"/>
      <c r="Y54" s="28"/>
      <c r="Z54" s="28">
        <f t="shared" si="2"/>
        <v>0</v>
      </c>
      <c r="AA54" s="28">
        <f t="shared" si="14"/>
        <v>0</v>
      </c>
      <c r="AB54" s="28">
        <v>26266</v>
      </c>
      <c r="AC54" s="28">
        <v>26266</v>
      </c>
      <c r="AD54" s="28">
        <v>26266</v>
      </c>
      <c r="AE54" s="28">
        <v>26266</v>
      </c>
      <c r="AF54" s="28">
        <v>26266</v>
      </c>
      <c r="AG54" s="28">
        <v>41470</v>
      </c>
      <c r="AH54" s="28"/>
      <c r="AI54" s="23">
        <f t="shared" si="10"/>
        <v>172800</v>
      </c>
      <c r="AJ54" s="23">
        <f t="shared" si="15"/>
        <v>24685.714285714286</v>
      </c>
      <c r="AK54" s="2">
        <f t="shared" si="7"/>
        <v>0</v>
      </c>
      <c r="AL54" s="2">
        <f t="shared" si="7"/>
        <v>0</v>
      </c>
      <c r="AM54" s="2"/>
      <c r="AP54" s="2"/>
      <c r="AQ54" s="2"/>
      <c r="AS54" s="2"/>
      <c r="AT54" s="2"/>
      <c r="AU54" s="2"/>
      <c r="AV54" s="2"/>
    </row>
    <row r="55" spans="1:48" ht="14.25">
      <c r="A55" s="45" t="s">
        <v>106</v>
      </c>
      <c r="B55" s="24" t="s">
        <v>22</v>
      </c>
      <c r="C55" s="24" t="s">
        <v>57</v>
      </c>
      <c r="D55" s="29" t="s">
        <v>233</v>
      </c>
      <c r="E55" s="46" t="s">
        <v>105</v>
      </c>
      <c r="F55" s="24" t="s">
        <v>25</v>
      </c>
      <c r="G55" s="24" t="s">
        <v>30</v>
      </c>
      <c r="H55" s="24" t="s">
        <v>27</v>
      </c>
      <c r="I55" s="24" t="s">
        <v>89</v>
      </c>
      <c r="J55" s="28"/>
      <c r="K55" s="28"/>
      <c r="L55" s="28"/>
      <c r="M55" s="28"/>
      <c r="N55" s="28"/>
      <c r="O55" s="28"/>
      <c r="P55" s="28"/>
      <c r="Q55" s="28">
        <f t="shared" si="9"/>
        <v>0</v>
      </c>
      <c r="R55" s="28">
        <f t="shared" si="13"/>
        <v>0</v>
      </c>
      <c r="S55" s="28"/>
      <c r="T55" s="28"/>
      <c r="U55" s="28"/>
      <c r="V55" s="28"/>
      <c r="W55" s="28"/>
      <c r="X55" s="28"/>
      <c r="Y55" s="28"/>
      <c r="Z55" s="28">
        <f t="shared" si="2"/>
        <v>0</v>
      </c>
      <c r="AA55" s="28">
        <f t="shared" si="14"/>
        <v>0</v>
      </c>
      <c r="AB55" s="28">
        <v>6863</v>
      </c>
      <c r="AC55" s="28">
        <v>6863</v>
      </c>
      <c r="AD55" s="28">
        <v>6863</v>
      </c>
      <c r="AE55" s="28">
        <v>6863</v>
      </c>
      <c r="AF55" s="28">
        <v>6863</v>
      </c>
      <c r="AG55" s="28">
        <v>7672</v>
      </c>
      <c r="AH55" s="28"/>
      <c r="AI55" s="23">
        <f t="shared" si="10"/>
        <v>41987</v>
      </c>
      <c r="AJ55" s="23">
        <f t="shared" si="15"/>
        <v>6997.833333333333</v>
      </c>
      <c r="AK55" s="2">
        <f t="shared" si="7"/>
        <v>0</v>
      </c>
      <c r="AL55" s="2">
        <f t="shared" si="7"/>
        <v>0</v>
      </c>
      <c r="AM55" s="2"/>
      <c r="AP55" s="2"/>
      <c r="AQ55" s="2"/>
      <c r="AS55" s="2"/>
      <c r="AT55" s="2"/>
      <c r="AU55" s="2"/>
      <c r="AV55" s="2"/>
    </row>
    <row r="56" spans="1:48" ht="14.25">
      <c r="A56" s="45" t="s">
        <v>107</v>
      </c>
      <c r="B56" s="24" t="s">
        <v>22</v>
      </c>
      <c r="C56" s="24" t="s">
        <v>57</v>
      </c>
      <c r="D56" s="29" t="s">
        <v>228</v>
      </c>
      <c r="E56" s="46" t="s">
        <v>105</v>
      </c>
      <c r="F56" s="24" t="s">
        <v>25</v>
      </c>
      <c r="G56" s="24" t="s">
        <v>30</v>
      </c>
      <c r="H56" s="24" t="s">
        <v>27</v>
      </c>
      <c r="I56" s="24" t="s">
        <v>89</v>
      </c>
      <c r="J56" s="28"/>
      <c r="K56" s="28"/>
      <c r="L56" s="28"/>
      <c r="M56" s="28"/>
      <c r="N56" s="28"/>
      <c r="O56" s="28"/>
      <c r="P56" s="28"/>
      <c r="Q56" s="28">
        <f t="shared" si="9"/>
        <v>0</v>
      </c>
      <c r="R56" s="28">
        <f t="shared" si="13"/>
        <v>0</v>
      </c>
      <c r="S56" s="28"/>
      <c r="T56" s="28"/>
      <c r="U56" s="28"/>
      <c r="V56" s="28"/>
      <c r="W56" s="28"/>
      <c r="X56" s="28"/>
      <c r="Y56" s="28"/>
      <c r="Z56" s="28">
        <f t="shared" si="2"/>
        <v>0</v>
      </c>
      <c r="AA56" s="28">
        <f t="shared" si="14"/>
        <v>0</v>
      </c>
      <c r="AB56" s="28">
        <v>23806</v>
      </c>
      <c r="AC56" s="28">
        <v>23806</v>
      </c>
      <c r="AD56" s="28">
        <v>23806</v>
      </c>
      <c r="AE56" s="28">
        <v>23806</v>
      </c>
      <c r="AF56" s="28">
        <v>23806</v>
      </c>
      <c r="AG56" s="28">
        <v>23254</v>
      </c>
      <c r="AH56" s="28"/>
      <c r="AI56" s="23">
        <f t="shared" si="10"/>
        <v>142284</v>
      </c>
      <c r="AJ56" s="23">
        <f t="shared" si="15"/>
        <v>23714</v>
      </c>
      <c r="AK56" s="2">
        <f t="shared" si="7"/>
        <v>0</v>
      </c>
      <c r="AL56" s="2">
        <f t="shared" si="7"/>
        <v>0</v>
      </c>
      <c r="AM56" s="2"/>
      <c r="AP56" s="2"/>
      <c r="AQ56" s="2"/>
      <c r="AS56" s="2"/>
      <c r="AT56" s="2"/>
      <c r="AU56" s="2"/>
      <c r="AV56" s="2"/>
    </row>
    <row r="57" spans="1:48" ht="14.25">
      <c r="A57" s="45" t="s">
        <v>108</v>
      </c>
      <c r="B57" s="24" t="s">
        <v>22</v>
      </c>
      <c r="C57" s="24" t="s">
        <v>57</v>
      </c>
      <c r="D57" s="29" t="s">
        <v>228</v>
      </c>
      <c r="E57" s="46" t="s">
        <v>105</v>
      </c>
      <c r="F57" s="24" t="s">
        <v>25</v>
      </c>
      <c r="G57" s="24" t="s">
        <v>26</v>
      </c>
      <c r="H57" s="24" t="s">
        <v>27</v>
      </c>
      <c r="I57" s="24"/>
      <c r="J57" s="28"/>
      <c r="K57" s="28"/>
      <c r="L57" s="28"/>
      <c r="M57" s="28"/>
      <c r="N57" s="28"/>
      <c r="O57" s="28"/>
      <c r="P57" s="28"/>
      <c r="Q57" s="28">
        <f t="shared" si="9"/>
        <v>0</v>
      </c>
      <c r="R57" s="28">
        <f t="shared" si="13"/>
        <v>0</v>
      </c>
      <c r="S57" s="28"/>
      <c r="T57" s="28"/>
      <c r="U57" s="28"/>
      <c r="V57" s="28"/>
      <c r="W57" s="28"/>
      <c r="X57" s="28"/>
      <c r="Y57" s="28"/>
      <c r="Z57" s="28">
        <f t="shared" si="2"/>
        <v>0</v>
      </c>
      <c r="AA57" s="28">
        <f t="shared" si="14"/>
        <v>0</v>
      </c>
      <c r="AB57" s="28">
        <v>5328</v>
      </c>
      <c r="AC57" s="28">
        <v>5410</v>
      </c>
      <c r="AD57" s="28">
        <v>5417</v>
      </c>
      <c r="AE57" s="28">
        <v>5425</v>
      </c>
      <c r="AF57" s="28">
        <v>5684</v>
      </c>
      <c r="AG57" s="28">
        <v>6298</v>
      </c>
      <c r="AH57" s="28"/>
      <c r="AI57" s="23">
        <f t="shared" si="10"/>
        <v>33562</v>
      </c>
      <c r="AJ57" s="23">
        <f t="shared" si="15"/>
        <v>5593.666666666667</v>
      </c>
      <c r="AK57" s="2">
        <f t="shared" si="7"/>
        <v>0</v>
      </c>
      <c r="AL57" s="2">
        <f t="shared" si="7"/>
        <v>0</v>
      </c>
      <c r="AM57" s="2"/>
      <c r="AP57" s="2"/>
      <c r="AQ57" s="2"/>
      <c r="AS57" s="2"/>
      <c r="AT57" s="2"/>
      <c r="AU57" s="2"/>
      <c r="AV57" s="2"/>
    </row>
    <row r="58" spans="1:48" ht="14.25">
      <c r="A58" s="45" t="s">
        <v>109</v>
      </c>
      <c r="B58" s="24" t="s">
        <v>22</v>
      </c>
      <c r="C58" s="24" t="s">
        <v>57</v>
      </c>
      <c r="D58" s="29" t="s">
        <v>228</v>
      </c>
      <c r="E58" s="46" t="s">
        <v>105</v>
      </c>
      <c r="F58" s="24" t="s">
        <v>25</v>
      </c>
      <c r="G58" s="24" t="s">
        <v>26</v>
      </c>
      <c r="H58" s="24" t="s">
        <v>27</v>
      </c>
      <c r="I58" s="24"/>
      <c r="J58" s="28"/>
      <c r="K58" s="28"/>
      <c r="L58" s="28"/>
      <c r="M58" s="28"/>
      <c r="N58" s="28"/>
      <c r="O58" s="28"/>
      <c r="P58" s="28"/>
      <c r="Q58" s="28">
        <f t="shared" si="9"/>
        <v>0</v>
      </c>
      <c r="R58" s="28">
        <f t="shared" si="13"/>
        <v>0</v>
      </c>
      <c r="S58" s="28"/>
      <c r="T58" s="28"/>
      <c r="U58" s="28"/>
      <c r="V58" s="28"/>
      <c r="W58" s="28"/>
      <c r="X58" s="28"/>
      <c r="Y58" s="28"/>
      <c r="Z58" s="28">
        <f t="shared" si="2"/>
        <v>0</v>
      </c>
      <c r="AA58" s="28">
        <f t="shared" si="14"/>
        <v>0</v>
      </c>
      <c r="AB58" s="28">
        <v>5849</v>
      </c>
      <c r="AC58" s="28">
        <v>5897</v>
      </c>
      <c r="AD58" s="28">
        <v>5856</v>
      </c>
      <c r="AE58" s="28">
        <v>5802</v>
      </c>
      <c r="AF58" s="28">
        <v>5996</v>
      </c>
      <c r="AG58" s="28">
        <v>6495</v>
      </c>
      <c r="AH58" s="28"/>
      <c r="AI58" s="23">
        <f t="shared" si="10"/>
        <v>35895</v>
      </c>
      <c r="AJ58" s="23">
        <f t="shared" si="15"/>
        <v>5982.5</v>
      </c>
      <c r="AK58" s="2">
        <f t="shared" si="7"/>
        <v>0</v>
      </c>
      <c r="AL58" s="2">
        <f t="shared" si="7"/>
        <v>0</v>
      </c>
      <c r="AM58" s="2"/>
      <c r="AP58" s="2"/>
      <c r="AQ58" s="2"/>
      <c r="AS58" s="2"/>
      <c r="AT58" s="2"/>
      <c r="AU58" s="2"/>
      <c r="AV58" s="2"/>
    </row>
    <row r="59" spans="1:48" ht="14.25">
      <c r="A59" s="45" t="s">
        <v>110</v>
      </c>
      <c r="B59" s="24" t="s">
        <v>22</v>
      </c>
      <c r="C59" s="24" t="s">
        <v>57</v>
      </c>
      <c r="D59" s="29" t="s">
        <v>228</v>
      </c>
      <c r="E59" s="46" t="s">
        <v>105</v>
      </c>
      <c r="F59" s="24" t="s">
        <v>25</v>
      </c>
      <c r="G59" s="24" t="s">
        <v>30</v>
      </c>
      <c r="H59" s="24" t="s">
        <v>38</v>
      </c>
      <c r="I59" s="24"/>
      <c r="J59" s="28"/>
      <c r="K59" s="28"/>
      <c r="L59" s="28"/>
      <c r="M59" s="28"/>
      <c r="N59" s="28"/>
      <c r="O59" s="28"/>
      <c r="P59" s="28"/>
      <c r="Q59" s="28">
        <f t="shared" si="9"/>
        <v>0</v>
      </c>
      <c r="R59" s="28">
        <f t="shared" si="13"/>
        <v>0</v>
      </c>
      <c r="S59" s="28"/>
      <c r="T59" s="28"/>
      <c r="U59" s="28"/>
      <c r="V59" s="28"/>
      <c r="W59" s="28"/>
      <c r="X59" s="28"/>
      <c r="Y59" s="28"/>
      <c r="Z59" s="28">
        <f t="shared" si="2"/>
        <v>0</v>
      </c>
      <c r="AA59" s="28">
        <f t="shared" si="14"/>
        <v>0</v>
      </c>
      <c r="AB59" s="28">
        <v>2583</v>
      </c>
      <c r="AC59" s="28">
        <v>2617</v>
      </c>
      <c r="AD59" s="28">
        <v>2634</v>
      </c>
      <c r="AE59" s="28">
        <v>2632</v>
      </c>
      <c r="AF59" s="28">
        <v>2645</v>
      </c>
      <c r="AG59" s="28"/>
      <c r="AH59" s="28"/>
      <c r="AI59" s="23">
        <f t="shared" si="10"/>
        <v>13111</v>
      </c>
      <c r="AJ59" s="23">
        <f t="shared" si="15"/>
        <v>2622.2</v>
      </c>
      <c r="AK59" s="2">
        <f t="shared" si="7"/>
        <v>0</v>
      </c>
      <c r="AL59" s="2">
        <f t="shared" si="7"/>
        <v>0</v>
      </c>
      <c r="AM59" s="2"/>
      <c r="AP59" s="2"/>
      <c r="AQ59" s="2"/>
      <c r="AS59" s="2"/>
      <c r="AT59" s="2"/>
      <c r="AU59" s="2"/>
      <c r="AV59" s="2"/>
    </row>
    <row r="60" spans="1:48" ht="14.25">
      <c r="A60" s="45" t="s">
        <v>111</v>
      </c>
      <c r="B60" s="24" t="s">
        <v>22</v>
      </c>
      <c r="C60" s="24" t="s">
        <v>64</v>
      </c>
      <c r="D60" s="29" t="s">
        <v>229</v>
      </c>
      <c r="E60" s="46" t="s">
        <v>112</v>
      </c>
      <c r="F60" s="24" t="s">
        <v>25</v>
      </c>
      <c r="G60" s="24" t="s">
        <v>30</v>
      </c>
      <c r="H60" s="24" t="s">
        <v>27</v>
      </c>
      <c r="I60" s="24" t="s">
        <v>89</v>
      </c>
      <c r="J60" s="28"/>
      <c r="K60" s="28"/>
      <c r="L60" s="28"/>
      <c r="M60" s="28"/>
      <c r="N60" s="28"/>
      <c r="O60" s="28"/>
      <c r="P60" s="28"/>
      <c r="Q60" s="28">
        <f t="shared" si="9"/>
        <v>0</v>
      </c>
      <c r="R60" s="28">
        <f t="shared" si="13"/>
        <v>0</v>
      </c>
      <c r="S60" s="28"/>
      <c r="T60" s="28"/>
      <c r="U60" s="28"/>
      <c r="V60" s="28"/>
      <c r="W60" s="28"/>
      <c r="X60" s="28"/>
      <c r="Y60" s="28"/>
      <c r="Z60" s="28">
        <f t="shared" si="2"/>
        <v>0</v>
      </c>
      <c r="AA60" s="28">
        <f t="shared" si="14"/>
        <v>0</v>
      </c>
      <c r="AB60" s="28">
        <v>18290</v>
      </c>
      <c r="AC60" s="28">
        <v>18290</v>
      </c>
      <c r="AD60" s="28">
        <v>18290</v>
      </c>
      <c r="AE60" s="28">
        <v>18290</v>
      </c>
      <c r="AF60" s="28">
        <v>18290</v>
      </c>
      <c r="AG60" s="28">
        <v>19261</v>
      </c>
      <c r="AH60" s="28"/>
      <c r="AI60" s="23">
        <f t="shared" si="10"/>
        <v>110711</v>
      </c>
      <c r="AJ60" s="23">
        <f t="shared" si="15"/>
        <v>18451.833333333332</v>
      </c>
      <c r="AK60" s="2">
        <f t="shared" si="7"/>
        <v>0</v>
      </c>
      <c r="AL60" s="2">
        <f t="shared" si="7"/>
        <v>0</v>
      </c>
      <c r="AM60" s="2"/>
      <c r="AP60" s="2"/>
      <c r="AQ60" s="2"/>
      <c r="AS60" s="2"/>
      <c r="AT60" s="2"/>
      <c r="AU60" s="2"/>
      <c r="AV60" s="2"/>
    </row>
    <row r="61" spans="1:48" ht="14.25">
      <c r="A61" s="45" t="s">
        <v>113</v>
      </c>
      <c r="B61" s="24" t="s">
        <v>22</v>
      </c>
      <c r="C61" s="24" t="s">
        <v>64</v>
      </c>
      <c r="D61" s="29" t="s">
        <v>229</v>
      </c>
      <c r="E61" s="46" t="s">
        <v>112</v>
      </c>
      <c r="F61" s="24" t="s">
        <v>25</v>
      </c>
      <c r="G61" s="24" t="s">
        <v>26</v>
      </c>
      <c r="H61" s="24" t="s">
        <v>27</v>
      </c>
      <c r="I61" s="24" t="s">
        <v>89</v>
      </c>
      <c r="J61" s="28"/>
      <c r="K61" s="28"/>
      <c r="L61" s="28"/>
      <c r="M61" s="28"/>
      <c r="N61" s="28"/>
      <c r="O61" s="28"/>
      <c r="P61" s="28"/>
      <c r="Q61" s="28">
        <f t="shared" si="9"/>
        <v>0</v>
      </c>
      <c r="R61" s="28">
        <f t="shared" si="13"/>
        <v>0</v>
      </c>
      <c r="S61" s="28"/>
      <c r="T61" s="28"/>
      <c r="U61" s="28"/>
      <c r="V61" s="28"/>
      <c r="W61" s="28"/>
      <c r="X61" s="28"/>
      <c r="Y61" s="28"/>
      <c r="Z61" s="28">
        <f t="shared" si="2"/>
        <v>0</v>
      </c>
      <c r="AA61" s="28">
        <f t="shared" si="14"/>
        <v>0</v>
      </c>
      <c r="AB61" s="28">
        <v>32473</v>
      </c>
      <c r="AC61" s="28">
        <v>32473</v>
      </c>
      <c r="AD61" s="28">
        <v>32473</v>
      </c>
      <c r="AE61" s="28">
        <v>32473</v>
      </c>
      <c r="AF61" s="28">
        <v>32473</v>
      </c>
      <c r="AG61" s="28">
        <v>24143</v>
      </c>
      <c r="AH61" s="28"/>
      <c r="AI61" s="23">
        <f t="shared" si="10"/>
        <v>186508</v>
      </c>
      <c r="AJ61" s="23">
        <f t="shared" si="15"/>
        <v>31084.666666666668</v>
      </c>
      <c r="AK61" s="2">
        <f t="shared" si="7"/>
        <v>0</v>
      </c>
      <c r="AL61" s="2">
        <f t="shared" si="7"/>
        <v>0</v>
      </c>
      <c r="AM61" s="2"/>
      <c r="AP61" s="2"/>
      <c r="AQ61" s="2"/>
      <c r="AS61" s="2"/>
      <c r="AT61" s="2"/>
      <c r="AU61" s="2"/>
      <c r="AV61" s="2"/>
    </row>
    <row r="62" spans="1:48" ht="14.25">
      <c r="A62" s="45" t="s">
        <v>114</v>
      </c>
      <c r="B62" s="24" t="s">
        <v>22</v>
      </c>
      <c r="C62" s="24" t="s">
        <v>64</v>
      </c>
      <c r="D62" s="29" t="s">
        <v>229</v>
      </c>
      <c r="E62" s="46" t="s">
        <v>112</v>
      </c>
      <c r="F62" s="24" t="s">
        <v>25</v>
      </c>
      <c r="G62" s="24" t="s">
        <v>30</v>
      </c>
      <c r="H62" s="24" t="s">
        <v>27</v>
      </c>
      <c r="I62" s="24" t="s">
        <v>89</v>
      </c>
      <c r="J62" s="28"/>
      <c r="K62" s="28"/>
      <c r="L62" s="28"/>
      <c r="M62" s="28"/>
      <c r="N62" s="28"/>
      <c r="O62" s="28"/>
      <c r="P62" s="28"/>
      <c r="Q62" s="28">
        <f t="shared" si="9"/>
        <v>0</v>
      </c>
      <c r="R62" s="28">
        <f t="shared" si="13"/>
        <v>0</v>
      </c>
      <c r="S62" s="28"/>
      <c r="T62" s="28"/>
      <c r="U62" s="28"/>
      <c r="V62" s="28"/>
      <c r="W62" s="28"/>
      <c r="X62" s="28"/>
      <c r="Y62" s="28"/>
      <c r="Z62" s="28">
        <f t="shared" si="2"/>
        <v>0</v>
      </c>
      <c r="AA62" s="28">
        <f t="shared" si="14"/>
        <v>0</v>
      </c>
      <c r="AB62" s="28">
        <v>13443</v>
      </c>
      <c r="AC62" s="28">
        <v>13443</v>
      </c>
      <c r="AD62" s="28">
        <v>13443</v>
      </c>
      <c r="AE62" s="28">
        <v>13443</v>
      </c>
      <c r="AF62" s="28">
        <v>13443</v>
      </c>
      <c r="AG62" s="28">
        <v>11173</v>
      </c>
      <c r="AH62" s="28"/>
      <c r="AI62" s="23">
        <f t="shared" si="10"/>
        <v>78388</v>
      </c>
      <c r="AJ62" s="23">
        <f t="shared" si="15"/>
        <v>13064.666666666666</v>
      </c>
      <c r="AK62" s="2">
        <f t="shared" si="7"/>
        <v>0</v>
      </c>
      <c r="AL62" s="2">
        <f t="shared" si="7"/>
        <v>0</v>
      </c>
      <c r="AM62" s="2"/>
      <c r="AP62" s="2"/>
      <c r="AQ62" s="2"/>
      <c r="AS62" s="2"/>
      <c r="AT62" s="2"/>
      <c r="AU62" s="2"/>
      <c r="AV62" s="2"/>
    </row>
    <row r="63" spans="1:48" ht="14.25">
      <c r="A63" s="45" t="s">
        <v>115</v>
      </c>
      <c r="B63" s="24" t="s">
        <v>22</v>
      </c>
      <c r="C63" s="24" t="s">
        <v>64</v>
      </c>
      <c r="D63" s="29" t="s">
        <v>229</v>
      </c>
      <c r="E63" s="46" t="s">
        <v>112</v>
      </c>
      <c r="F63" s="24" t="s">
        <v>25</v>
      </c>
      <c r="G63" s="24" t="s">
        <v>30</v>
      </c>
      <c r="H63" s="24" t="s">
        <v>27</v>
      </c>
      <c r="I63" s="24" t="s">
        <v>89</v>
      </c>
      <c r="J63" s="28"/>
      <c r="K63" s="28"/>
      <c r="L63" s="28"/>
      <c r="M63" s="28"/>
      <c r="N63" s="28"/>
      <c r="O63" s="28"/>
      <c r="P63" s="28"/>
      <c r="Q63" s="28">
        <f t="shared" si="9"/>
        <v>0</v>
      </c>
      <c r="R63" s="28">
        <f t="shared" si="13"/>
        <v>0</v>
      </c>
      <c r="S63" s="28"/>
      <c r="T63" s="28"/>
      <c r="U63" s="28"/>
      <c r="V63" s="28"/>
      <c r="W63" s="28"/>
      <c r="X63" s="28"/>
      <c r="Y63" s="28"/>
      <c r="Z63" s="28">
        <f t="shared" si="2"/>
        <v>0</v>
      </c>
      <c r="AA63" s="28">
        <f t="shared" si="14"/>
        <v>0</v>
      </c>
      <c r="AB63" s="28">
        <v>19115</v>
      </c>
      <c r="AC63" s="28">
        <v>19115</v>
      </c>
      <c r="AD63" s="28">
        <v>19115</v>
      </c>
      <c r="AE63" s="28">
        <v>19115</v>
      </c>
      <c r="AF63" s="28">
        <v>19115</v>
      </c>
      <c r="AG63" s="28">
        <v>14289</v>
      </c>
      <c r="AH63" s="28"/>
      <c r="AI63" s="23">
        <f t="shared" si="10"/>
        <v>109864</v>
      </c>
      <c r="AJ63" s="23">
        <f t="shared" si="15"/>
        <v>18310.666666666668</v>
      </c>
      <c r="AK63" s="2">
        <f t="shared" si="7"/>
        <v>0</v>
      </c>
      <c r="AL63" s="2">
        <f t="shared" si="7"/>
        <v>0</v>
      </c>
      <c r="AM63" s="2"/>
      <c r="AP63" s="2"/>
      <c r="AQ63" s="2"/>
      <c r="AS63" s="2"/>
      <c r="AT63" s="2"/>
      <c r="AU63" s="2"/>
      <c r="AV63" s="2"/>
    </row>
    <row r="64" spans="1:48" ht="14.25">
      <c r="A64" s="45" t="s">
        <v>116</v>
      </c>
      <c r="B64" s="24" t="s">
        <v>22</v>
      </c>
      <c r="C64" s="24" t="s">
        <v>64</v>
      </c>
      <c r="D64" s="29" t="s">
        <v>229</v>
      </c>
      <c r="E64" s="46" t="s">
        <v>112</v>
      </c>
      <c r="F64" s="24" t="s">
        <v>25</v>
      </c>
      <c r="G64" s="24" t="s">
        <v>26</v>
      </c>
      <c r="H64" s="24" t="s">
        <v>27</v>
      </c>
      <c r="I64" s="24"/>
      <c r="J64" s="28"/>
      <c r="K64" s="28"/>
      <c r="L64" s="28"/>
      <c r="M64" s="28"/>
      <c r="N64" s="28"/>
      <c r="O64" s="28"/>
      <c r="P64" s="28"/>
      <c r="Q64" s="28">
        <f t="shared" si="9"/>
        <v>0</v>
      </c>
      <c r="R64" s="28">
        <f t="shared" si="13"/>
        <v>0</v>
      </c>
      <c r="S64" s="28"/>
      <c r="T64" s="28"/>
      <c r="U64" s="28"/>
      <c r="V64" s="28"/>
      <c r="W64" s="28"/>
      <c r="X64" s="28"/>
      <c r="Y64" s="28"/>
      <c r="Z64" s="28">
        <f t="shared" si="2"/>
        <v>0</v>
      </c>
      <c r="AA64" s="28">
        <f t="shared" si="14"/>
        <v>0</v>
      </c>
      <c r="AB64" s="28">
        <v>5382</v>
      </c>
      <c r="AC64" s="28">
        <v>5481</v>
      </c>
      <c r="AD64" s="28">
        <v>5504</v>
      </c>
      <c r="AE64" s="28">
        <v>5472</v>
      </c>
      <c r="AF64" s="28">
        <v>5606</v>
      </c>
      <c r="AG64" s="28">
        <v>5452</v>
      </c>
      <c r="AH64" s="28"/>
      <c r="AI64" s="23">
        <f t="shared" si="10"/>
        <v>32897</v>
      </c>
      <c r="AJ64" s="23">
        <f t="shared" si="15"/>
        <v>5482.833333333333</v>
      </c>
      <c r="AK64" s="2">
        <f t="shared" ref="AK64:AL97" si="16">(Q64+Z64)/2</f>
        <v>0</v>
      </c>
      <c r="AL64" s="2">
        <f t="shared" si="16"/>
        <v>0</v>
      </c>
      <c r="AM64" s="2"/>
      <c r="AP64" s="2"/>
      <c r="AQ64" s="2"/>
      <c r="AS64" s="2"/>
      <c r="AT64" s="2"/>
      <c r="AU64" s="2"/>
      <c r="AV64" s="2"/>
    </row>
    <row r="65" spans="1:48" ht="14.25">
      <c r="A65" s="45" t="s">
        <v>117</v>
      </c>
      <c r="B65" s="24" t="s">
        <v>22</v>
      </c>
      <c r="C65" s="24" t="s">
        <v>64</v>
      </c>
      <c r="D65" s="29" t="s">
        <v>229</v>
      </c>
      <c r="E65" s="46" t="s">
        <v>112</v>
      </c>
      <c r="F65" s="24" t="s">
        <v>25</v>
      </c>
      <c r="G65" s="24" t="s">
        <v>30</v>
      </c>
      <c r="H65" s="24" t="s">
        <v>27</v>
      </c>
      <c r="I65" s="24"/>
      <c r="J65" s="28"/>
      <c r="K65" s="28"/>
      <c r="L65" s="28"/>
      <c r="M65" s="28"/>
      <c r="N65" s="28"/>
      <c r="O65" s="28"/>
      <c r="P65" s="28"/>
      <c r="Q65" s="28">
        <f t="shared" si="9"/>
        <v>0</v>
      </c>
      <c r="R65" s="28">
        <f t="shared" si="13"/>
        <v>0</v>
      </c>
      <c r="S65" s="28"/>
      <c r="T65" s="28"/>
      <c r="U65" s="28"/>
      <c r="V65" s="28"/>
      <c r="W65" s="28"/>
      <c r="X65" s="28"/>
      <c r="Y65" s="28"/>
      <c r="Z65" s="28">
        <f t="shared" si="2"/>
        <v>0</v>
      </c>
      <c r="AA65" s="28">
        <f t="shared" si="14"/>
        <v>0</v>
      </c>
      <c r="AB65" s="28">
        <v>7255</v>
      </c>
      <c r="AC65" s="28">
        <v>7259</v>
      </c>
      <c r="AD65" s="28">
        <v>7288</v>
      </c>
      <c r="AE65" s="28">
        <v>7397</v>
      </c>
      <c r="AF65" s="28">
        <v>7814</v>
      </c>
      <c r="AG65" s="28">
        <v>7564</v>
      </c>
      <c r="AH65" s="28"/>
      <c r="AI65" s="23">
        <f t="shared" si="10"/>
        <v>44577</v>
      </c>
      <c r="AJ65" s="23">
        <f t="shared" si="15"/>
        <v>7429.5</v>
      </c>
      <c r="AK65" s="2">
        <f t="shared" si="16"/>
        <v>0</v>
      </c>
      <c r="AL65" s="2">
        <f t="shared" si="16"/>
        <v>0</v>
      </c>
      <c r="AM65" s="2"/>
      <c r="AP65" s="2"/>
      <c r="AQ65" s="2"/>
      <c r="AS65" s="2"/>
      <c r="AT65" s="2"/>
      <c r="AU65" s="2"/>
      <c r="AV65" s="2"/>
    </row>
    <row r="66" spans="1:48" ht="14.25">
      <c r="A66" s="45" t="s">
        <v>118</v>
      </c>
      <c r="B66" s="24" t="s">
        <v>22</v>
      </c>
      <c r="C66" s="24" t="s">
        <v>64</v>
      </c>
      <c r="D66" s="29" t="s">
        <v>229</v>
      </c>
      <c r="E66" s="46" t="s">
        <v>112</v>
      </c>
      <c r="F66" s="24" t="s">
        <v>25</v>
      </c>
      <c r="G66" s="24" t="s">
        <v>26</v>
      </c>
      <c r="H66" s="24" t="s">
        <v>27</v>
      </c>
      <c r="I66" s="24" t="s">
        <v>89</v>
      </c>
      <c r="J66" s="28"/>
      <c r="K66" s="28"/>
      <c r="L66" s="28"/>
      <c r="M66" s="28"/>
      <c r="N66" s="28"/>
      <c r="O66" s="28"/>
      <c r="P66" s="28"/>
      <c r="Q66" s="28">
        <f t="shared" ref="Q66:Q97" si="17">SUM(J66:P66)</f>
        <v>0</v>
      </c>
      <c r="R66" s="28">
        <f t="shared" si="13"/>
        <v>0</v>
      </c>
      <c r="S66" s="28"/>
      <c r="T66" s="28"/>
      <c r="U66" s="28"/>
      <c r="V66" s="28"/>
      <c r="W66" s="28"/>
      <c r="X66" s="28"/>
      <c r="Y66" s="28"/>
      <c r="Z66" s="28">
        <f t="shared" ref="Z66:Z97" si="18">SUM(S66:Y66)</f>
        <v>0</v>
      </c>
      <c r="AA66" s="28">
        <f t="shared" si="14"/>
        <v>0</v>
      </c>
      <c r="AB66" s="28">
        <v>6225</v>
      </c>
      <c r="AC66" s="28">
        <v>6138</v>
      </c>
      <c r="AD66" s="28">
        <v>6141</v>
      </c>
      <c r="AE66" s="28">
        <v>21284</v>
      </c>
      <c r="AF66" s="28">
        <v>8776</v>
      </c>
      <c r="AG66" s="28">
        <v>6483</v>
      </c>
      <c r="AH66" s="28"/>
      <c r="AI66" s="23">
        <f t="shared" ref="AI66:AI97" si="19">SUM(AB66:AH66)</f>
        <v>55047</v>
      </c>
      <c r="AJ66" s="23">
        <f t="shared" si="15"/>
        <v>9174.5</v>
      </c>
      <c r="AK66" s="2">
        <f t="shared" si="16"/>
        <v>0</v>
      </c>
      <c r="AL66" s="2">
        <f t="shared" si="16"/>
        <v>0</v>
      </c>
      <c r="AM66" s="2"/>
      <c r="AO66" s="21"/>
      <c r="AP66" s="21"/>
      <c r="AQ66" s="2"/>
      <c r="AS66" s="21"/>
      <c r="AT66" s="21"/>
      <c r="AU66" s="2"/>
      <c r="AV66" s="2"/>
    </row>
    <row r="67" spans="1:48" ht="14.25">
      <c r="A67" s="45" t="s">
        <v>119</v>
      </c>
      <c r="B67" s="24" t="s">
        <v>22</v>
      </c>
      <c r="C67" s="24" t="s">
        <v>64</v>
      </c>
      <c r="D67" s="29" t="s">
        <v>229</v>
      </c>
      <c r="E67" s="46" t="s">
        <v>112</v>
      </c>
      <c r="F67" s="24" t="s">
        <v>25</v>
      </c>
      <c r="G67" s="24" t="s">
        <v>26</v>
      </c>
      <c r="H67" s="24" t="s">
        <v>38</v>
      </c>
      <c r="I67" s="24"/>
      <c r="J67" s="28"/>
      <c r="K67" s="28"/>
      <c r="L67" s="28"/>
      <c r="M67" s="28"/>
      <c r="N67" s="28"/>
      <c r="O67" s="28"/>
      <c r="P67" s="28"/>
      <c r="Q67" s="28">
        <f t="shared" si="17"/>
        <v>0</v>
      </c>
      <c r="R67" s="28">
        <f t="shared" si="13"/>
        <v>0</v>
      </c>
      <c r="S67" s="28"/>
      <c r="T67" s="28"/>
      <c r="U67" s="28"/>
      <c r="V67" s="28"/>
      <c r="W67" s="28"/>
      <c r="X67" s="28"/>
      <c r="Y67" s="28"/>
      <c r="Z67" s="28">
        <f t="shared" si="18"/>
        <v>0</v>
      </c>
      <c r="AA67" s="28">
        <f t="shared" si="14"/>
        <v>0</v>
      </c>
      <c r="AB67" s="28">
        <v>7821</v>
      </c>
      <c r="AC67" s="28">
        <v>7821</v>
      </c>
      <c r="AD67" s="28">
        <v>7821</v>
      </c>
      <c r="AE67" s="28">
        <v>7821</v>
      </c>
      <c r="AF67" s="28">
        <v>7821</v>
      </c>
      <c r="AG67" s="28"/>
      <c r="AH67" s="28"/>
      <c r="AI67" s="23">
        <f t="shared" si="19"/>
        <v>39105</v>
      </c>
      <c r="AJ67" s="23">
        <f t="shared" si="15"/>
        <v>7821</v>
      </c>
      <c r="AK67" s="2">
        <f t="shared" si="16"/>
        <v>0</v>
      </c>
      <c r="AL67" s="2">
        <f t="shared" si="16"/>
        <v>0</v>
      </c>
      <c r="AM67" s="2"/>
      <c r="AP67" s="2"/>
      <c r="AQ67" s="2"/>
      <c r="AS67" s="2"/>
      <c r="AT67" s="2"/>
      <c r="AU67" s="2"/>
      <c r="AV67" s="2"/>
    </row>
    <row r="68" spans="1:48" ht="14.25">
      <c r="A68" s="45" t="s">
        <v>120</v>
      </c>
      <c r="B68" s="24" t="s">
        <v>22</v>
      </c>
      <c r="C68" s="24" t="s">
        <v>64</v>
      </c>
      <c r="D68" s="29" t="s">
        <v>229</v>
      </c>
      <c r="E68" s="46" t="s">
        <v>112</v>
      </c>
      <c r="F68" s="24" t="s">
        <v>25</v>
      </c>
      <c r="G68" s="24" t="s">
        <v>26</v>
      </c>
      <c r="H68" s="24" t="s">
        <v>121</v>
      </c>
      <c r="I68" s="24"/>
      <c r="J68" s="28"/>
      <c r="K68" s="28"/>
      <c r="L68" s="28"/>
      <c r="M68" s="28"/>
      <c r="N68" s="28"/>
      <c r="O68" s="28"/>
      <c r="P68" s="28"/>
      <c r="Q68" s="28">
        <f t="shared" si="17"/>
        <v>0</v>
      </c>
      <c r="R68" s="28">
        <f t="shared" si="13"/>
        <v>0</v>
      </c>
      <c r="S68" s="28"/>
      <c r="T68" s="28"/>
      <c r="U68" s="28"/>
      <c r="V68" s="28"/>
      <c r="W68" s="28"/>
      <c r="X68" s="28"/>
      <c r="Y68" s="28"/>
      <c r="Z68" s="28">
        <f t="shared" si="18"/>
        <v>0</v>
      </c>
      <c r="AA68" s="28">
        <f t="shared" si="14"/>
        <v>0</v>
      </c>
      <c r="AB68" s="28"/>
      <c r="AC68" s="28">
        <v>4753</v>
      </c>
      <c r="AD68" s="28">
        <v>4804</v>
      </c>
      <c r="AE68" s="28">
        <v>4688</v>
      </c>
      <c r="AF68" s="28">
        <v>4760</v>
      </c>
      <c r="AG68" s="28">
        <v>5139</v>
      </c>
      <c r="AH68" s="28"/>
      <c r="AI68" s="23">
        <f t="shared" si="19"/>
        <v>24144</v>
      </c>
      <c r="AJ68" s="23">
        <f t="shared" si="15"/>
        <v>4828.8</v>
      </c>
      <c r="AK68" s="2">
        <f t="shared" si="16"/>
        <v>0</v>
      </c>
      <c r="AL68" s="2">
        <f t="shared" si="16"/>
        <v>0</v>
      </c>
      <c r="AM68" s="2"/>
      <c r="AP68" s="2"/>
      <c r="AQ68" s="2"/>
      <c r="AS68" s="2"/>
      <c r="AT68" s="2"/>
      <c r="AU68" s="2"/>
      <c r="AV68" s="2"/>
    </row>
    <row r="69" spans="1:48" ht="14.25">
      <c r="A69" s="45" t="s">
        <v>122</v>
      </c>
      <c r="B69" s="24" t="s">
        <v>22</v>
      </c>
      <c r="C69" s="24" t="s">
        <v>64</v>
      </c>
      <c r="D69" s="29" t="s">
        <v>229</v>
      </c>
      <c r="E69" s="46" t="s">
        <v>112</v>
      </c>
      <c r="F69" s="24" t="s">
        <v>25</v>
      </c>
      <c r="G69" s="24" t="s">
        <v>26</v>
      </c>
      <c r="H69" s="24" t="s">
        <v>121</v>
      </c>
      <c r="I69" s="24" t="s">
        <v>89</v>
      </c>
      <c r="J69" s="28"/>
      <c r="K69" s="28"/>
      <c r="L69" s="28"/>
      <c r="M69" s="28"/>
      <c r="N69" s="28"/>
      <c r="O69" s="28"/>
      <c r="P69" s="28"/>
      <c r="Q69" s="28">
        <f t="shared" si="17"/>
        <v>0</v>
      </c>
      <c r="R69" s="28">
        <f t="shared" si="13"/>
        <v>0</v>
      </c>
      <c r="S69" s="28"/>
      <c r="T69" s="28"/>
      <c r="U69" s="28"/>
      <c r="V69" s="28"/>
      <c r="W69" s="28"/>
      <c r="X69" s="28"/>
      <c r="Y69" s="28"/>
      <c r="Z69" s="28">
        <f t="shared" si="18"/>
        <v>0</v>
      </c>
      <c r="AA69" s="28">
        <f t="shared" si="14"/>
        <v>0</v>
      </c>
      <c r="AB69" s="28"/>
      <c r="AC69" s="28">
        <v>9222</v>
      </c>
      <c r="AD69" s="28">
        <v>9155</v>
      </c>
      <c r="AE69" s="28">
        <v>9169</v>
      </c>
      <c r="AF69" s="28">
        <v>9686</v>
      </c>
      <c r="AG69" s="28">
        <v>9552</v>
      </c>
      <c r="AH69" s="28"/>
      <c r="AI69" s="23">
        <f t="shared" si="19"/>
        <v>46784</v>
      </c>
      <c r="AJ69" s="23">
        <f t="shared" si="15"/>
        <v>9356.7999999999993</v>
      </c>
      <c r="AK69" s="2">
        <f t="shared" si="16"/>
        <v>0</v>
      </c>
      <c r="AL69" s="2">
        <f t="shared" si="16"/>
        <v>0</v>
      </c>
      <c r="AM69" s="2"/>
      <c r="AP69" s="2"/>
      <c r="AQ69" s="2"/>
      <c r="AS69" s="2"/>
      <c r="AT69" s="2"/>
      <c r="AU69" s="2"/>
      <c r="AV69" s="2"/>
    </row>
    <row r="70" spans="1:48" ht="14.25">
      <c r="A70" s="45" t="s">
        <v>123</v>
      </c>
      <c r="B70" s="24" t="s">
        <v>22</v>
      </c>
      <c r="C70" s="24" t="s">
        <v>64</v>
      </c>
      <c r="D70" s="29" t="s">
        <v>229</v>
      </c>
      <c r="E70" s="46" t="s">
        <v>112</v>
      </c>
      <c r="F70" s="24" t="s">
        <v>25</v>
      </c>
      <c r="G70" s="24" t="s">
        <v>26</v>
      </c>
      <c r="H70" s="24" t="s">
        <v>27</v>
      </c>
      <c r="I70" s="24" t="s">
        <v>89</v>
      </c>
      <c r="J70" s="28"/>
      <c r="K70" s="28"/>
      <c r="L70" s="28"/>
      <c r="M70" s="28"/>
      <c r="N70" s="28"/>
      <c r="O70" s="28"/>
      <c r="P70" s="28"/>
      <c r="Q70" s="28">
        <f t="shared" si="17"/>
        <v>0</v>
      </c>
      <c r="R70" s="28">
        <f t="shared" si="13"/>
        <v>0</v>
      </c>
      <c r="S70" s="28"/>
      <c r="T70" s="28"/>
      <c r="U70" s="28"/>
      <c r="V70" s="28"/>
      <c r="W70" s="28"/>
      <c r="X70" s="28"/>
      <c r="Y70" s="28"/>
      <c r="Z70" s="28">
        <f t="shared" si="18"/>
        <v>0</v>
      </c>
      <c r="AA70" s="28">
        <f t="shared" si="14"/>
        <v>0</v>
      </c>
      <c r="AB70" s="28">
        <v>15466</v>
      </c>
      <c r="AC70" s="28">
        <v>15466</v>
      </c>
      <c r="AD70" s="28">
        <v>15466</v>
      </c>
      <c r="AE70" s="28">
        <v>15466</v>
      </c>
      <c r="AF70" s="28">
        <v>15466</v>
      </c>
      <c r="AG70" s="28">
        <v>15931</v>
      </c>
      <c r="AH70" s="28"/>
      <c r="AI70" s="23">
        <f t="shared" si="19"/>
        <v>93261</v>
      </c>
      <c r="AJ70" s="23">
        <f t="shared" si="15"/>
        <v>15543.5</v>
      </c>
      <c r="AK70" s="2">
        <f t="shared" si="16"/>
        <v>0</v>
      </c>
      <c r="AL70" s="2">
        <f t="shared" si="16"/>
        <v>0</v>
      </c>
      <c r="AM70" s="2"/>
      <c r="AP70" s="2"/>
      <c r="AQ70" s="2"/>
      <c r="AS70" s="2"/>
      <c r="AT70" s="2"/>
      <c r="AU70" s="2"/>
      <c r="AV70" s="2"/>
    </row>
    <row r="71" spans="1:48" ht="14.25">
      <c r="A71" s="45" t="s">
        <v>124</v>
      </c>
      <c r="B71" s="24" t="s">
        <v>22</v>
      </c>
      <c r="C71" s="24" t="s">
        <v>64</v>
      </c>
      <c r="D71" s="29" t="s">
        <v>229</v>
      </c>
      <c r="E71" s="46" t="s">
        <v>112</v>
      </c>
      <c r="F71" s="24" t="s">
        <v>25</v>
      </c>
      <c r="G71" s="24" t="s">
        <v>26</v>
      </c>
      <c r="H71" s="24" t="s">
        <v>27</v>
      </c>
      <c r="I71" s="24" t="s">
        <v>89</v>
      </c>
      <c r="J71" s="28"/>
      <c r="K71" s="28"/>
      <c r="L71" s="28"/>
      <c r="M71" s="28"/>
      <c r="N71" s="28"/>
      <c r="O71" s="28"/>
      <c r="P71" s="28"/>
      <c r="Q71" s="28">
        <f t="shared" si="17"/>
        <v>0</v>
      </c>
      <c r="R71" s="28">
        <f t="shared" si="13"/>
        <v>0</v>
      </c>
      <c r="S71" s="28"/>
      <c r="T71" s="28"/>
      <c r="U71" s="28"/>
      <c r="V71" s="28"/>
      <c r="W71" s="28"/>
      <c r="X71" s="28"/>
      <c r="Y71" s="28"/>
      <c r="Z71" s="28">
        <f t="shared" si="18"/>
        <v>0</v>
      </c>
      <c r="AA71" s="28">
        <f t="shared" si="14"/>
        <v>0</v>
      </c>
      <c r="AB71" s="28">
        <v>11606</v>
      </c>
      <c r="AC71" s="28">
        <v>11606</v>
      </c>
      <c r="AD71" s="28">
        <v>11606</v>
      </c>
      <c r="AE71" s="28">
        <v>11606</v>
      </c>
      <c r="AF71" s="28">
        <v>11606</v>
      </c>
      <c r="AG71" s="28">
        <v>12080</v>
      </c>
      <c r="AH71" s="28"/>
      <c r="AI71" s="23">
        <f t="shared" si="19"/>
        <v>70110</v>
      </c>
      <c r="AJ71" s="23">
        <f t="shared" si="15"/>
        <v>11685</v>
      </c>
      <c r="AK71" s="2">
        <f t="shared" si="16"/>
        <v>0</v>
      </c>
      <c r="AL71" s="2">
        <f t="shared" si="16"/>
        <v>0</v>
      </c>
      <c r="AM71" s="2"/>
      <c r="AP71" s="2"/>
      <c r="AQ71" s="2"/>
      <c r="AS71" s="2"/>
      <c r="AT71" s="2"/>
      <c r="AU71" s="2"/>
      <c r="AV71" s="2"/>
    </row>
    <row r="72" spans="1:48" ht="14.25">
      <c r="A72" s="45" t="s">
        <v>125</v>
      </c>
      <c r="B72" s="24" t="s">
        <v>22</v>
      </c>
      <c r="C72" s="24" t="s">
        <v>64</v>
      </c>
      <c r="D72" s="29" t="s">
        <v>229</v>
      </c>
      <c r="E72" s="46" t="s">
        <v>112</v>
      </c>
      <c r="F72" s="24" t="s">
        <v>25</v>
      </c>
      <c r="G72" s="24" t="s">
        <v>26</v>
      </c>
      <c r="H72" s="24" t="s">
        <v>27</v>
      </c>
      <c r="I72" s="24" t="s">
        <v>89</v>
      </c>
      <c r="J72" s="28"/>
      <c r="K72" s="28"/>
      <c r="L72" s="28"/>
      <c r="M72" s="28"/>
      <c r="N72" s="28"/>
      <c r="O72" s="28"/>
      <c r="P72" s="28"/>
      <c r="Q72" s="28">
        <f t="shared" si="17"/>
        <v>0</v>
      </c>
      <c r="R72" s="28">
        <f t="shared" si="13"/>
        <v>0</v>
      </c>
      <c r="S72" s="28"/>
      <c r="T72" s="28"/>
      <c r="U72" s="28"/>
      <c r="V72" s="28"/>
      <c r="W72" s="28"/>
      <c r="X72" s="28"/>
      <c r="Y72" s="28"/>
      <c r="Z72" s="28">
        <f t="shared" si="18"/>
        <v>0</v>
      </c>
      <c r="AA72" s="28">
        <f t="shared" si="14"/>
        <v>0</v>
      </c>
      <c r="AB72" s="28">
        <v>14347</v>
      </c>
      <c r="AC72" s="28">
        <v>14347</v>
      </c>
      <c r="AD72" s="28">
        <v>14347</v>
      </c>
      <c r="AE72" s="28">
        <v>14347</v>
      </c>
      <c r="AF72" s="28">
        <v>14347</v>
      </c>
      <c r="AG72" s="28">
        <v>16302</v>
      </c>
      <c r="AH72" s="28"/>
      <c r="AI72" s="23">
        <f t="shared" si="19"/>
        <v>88037</v>
      </c>
      <c r="AJ72" s="23">
        <f t="shared" si="15"/>
        <v>14672.833333333334</v>
      </c>
      <c r="AK72" s="2">
        <f t="shared" si="16"/>
        <v>0</v>
      </c>
      <c r="AL72" s="2">
        <f t="shared" si="16"/>
        <v>0</v>
      </c>
      <c r="AM72" s="2"/>
      <c r="AP72" s="2"/>
      <c r="AQ72" s="2"/>
      <c r="AS72" s="2"/>
      <c r="AT72" s="2"/>
      <c r="AU72" s="2"/>
      <c r="AV72" s="2"/>
    </row>
    <row r="73" spans="1:48" ht="14.25">
      <c r="A73" s="45" t="s">
        <v>126</v>
      </c>
      <c r="B73" s="24" t="s">
        <v>22</v>
      </c>
      <c r="C73" s="24" t="s">
        <v>64</v>
      </c>
      <c r="D73" s="29" t="s">
        <v>229</v>
      </c>
      <c r="E73" s="46" t="s">
        <v>112</v>
      </c>
      <c r="F73" s="24" t="s">
        <v>25</v>
      </c>
      <c r="G73" s="24" t="s">
        <v>26</v>
      </c>
      <c r="H73" s="24" t="s">
        <v>27</v>
      </c>
      <c r="I73" s="24" t="s">
        <v>89</v>
      </c>
      <c r="J73" s="28"/>
      <c r="K73" s="28"/>
      <c r="L73" s="28"/>
      <c r="M73" s="28"/>
      <c r="N73" s="28"/>
      <c r="O73" s="28"/>
      <c r="P73" s="28"/>
      <c r="Q73" s="28">
        <f t="shared" si="17"/>
        <v>0</v>
      </c>
      <c r="R73" s="28">
        <f t="shared" si="13"/>
        <v>0</v>
      </c>
      <c r="S73" s="28"/>
      <c r="T73" s="28"/>
      <c r="U73" s="28"/>
      <c r="V73" s="28"/>
      <c r="W73" s="28"/>
      <c r="X73" s="28"/>
      <c r="Y73" s="28"/>
      <c r="Z73" s="28">
        <f t="shared" si="18"/>
        <v>0</v>
      </c>
      <c r="AA73" s="28">
        <f t="shared" si="14"/>
        <v>0</v>
      </c>
      <c r="AB73" s="28">
        <v>24929</v>
      </c>
      <c r="AC73" s="28">
        <v>24929</v>
      </c>
      <c r="AD73" s="28">
        <v>24929</v>
      </c>
      <c r="AE73" s="28">
        <v>24929</v>
      </c>
      <c r="AF73" s="28">
        <v>24929</v>
      </c>
      <c r="AG73" s="28">
        <v>19394</v>
      </c>
      <c r="AH73" s="28"/>
      <c r="AI73" s="23">
        <f t="shared" si="19"/>
        <v>144039</v>
      </c>
      <c r="AJ73" s="23">
        <f t="shared" si="15"/>
        <v>24006.5</v>
      </c>
      <c r="AK73" s="2">
        <f t="shared" si="16"/>
        <v>0</v>
      </c>
      <c r="AL73" s="2">
        <f t="shared" si="16"/>
        <v>0</v>
      </c>
      <c r="AM73" s="2"/>
      <c r="AP73" s="2"/>
      <c r="AQ73" s="2"/>
      <c r="AS73" s="2"/>
      <c r="AT73" s="2"/>
      <c r="AU73" s="2"/>
      <c r="AV73" s="2"/>
    </row>
    <row r="74" spans="1:48" ht="14.25">
      <c r="A74" s="45" t="s">
        <v>127</v>
      </c>
      <c r="B74" s="24" t="s">
        <v>22</v>
      </c>
      <c r="C74" s="24" t="s">
        <v>64</v>
      </c>
      <c r="D74" s="29" t="s">
        <v>229</v>
      </c>
      <c r="E74" s="46" t="s">
        <v>112</v>
      </c>
      <c r="F74" s="24" t="s">
        <v>25</v>
      </c>
      <c r="G74" s="24" t="s">
        <v>26</v>
      </c>
      <c r="H74" s="24" t="s">
        <v>27</v>
      </c>
      <c r="I74" s="24" t="s">
        <v>89</v>
      </c>
      <c r="J74" s="28"/>
      <c r="K74" s="28"/>
      <c r="L74" s="28"/>
      <c r="M74" s="28"/>
      <c r="N74" s="28"/>
      <c r="O74" s="28"/>
      <c r="P74" s="28"/>
      <c r="Q74" s="28">
        <f t="shared" si="17"/>
        <v>0</v>
      </c>
      <c r="R74" s="28">
        <f t="shared" si="13"/>
        <v>0</v>
      </c>
      <c r="S74" s="28"/>
      <c r="T74" s="28"/>
      <c r="U74" s="28"/>
      <c r="V74" s="28"/>
      <c r="W74" s="28"/>
      <c r="X74" s="28"/>
      <c r="Y74" s="28"/>
      <c r="Z74" s="28">
        <f t="shared" si="18"/>
        <v>0</v>
      </c>
      <c r="AA74" s="28">
        <f t="shared" si="14"/>
        <v>0</v>
      </c>
      <c r="AB74" s="28">
        <v>12884</v>
      </c>
      <c r="AC74" s="28">
        <v>13281</v>
      </c>
      <c r="AD74" s="28">
        <v>13416</v>
      </c>
      <c r="AE74" s="28">
        <v>13525</v>
      </c>
      <c r="AF74" s="28">
        <v>14465</v>
      </c>
      <c r="AG74" s="28">
        <v>13843</v>
      </c>
      <c r="AH74" s="28"/>
      <c r="AI74" s="23">
        <f t="shared" si="19"/>
        <v>81414</v>
      </c>
      <c r="AJ74" s="23">
        <f t="shared" si="15"/>
        <v>13569</v>
      </c>
      <c r="AK74" s="2">
        <f t="shared" si="16"/>
        <v>0</v>
      </c>
      <c r="AL74" s="2">
        <f t="shared" si="16"/>
        <v>0</v>
      </c>
      <c r="AM74" s="2"/>
      <c r="AP74" s="2"/>
      <c r="AQ74" s="2"/>
      <c r="AS74" s="2"/>
      <c r="AT74" s="2"/>
      <c r="AU74" s="2"/>
      <c r="AV74" s="2"/>
    </row>
    <row r="75" spans="1:48" ht="14.25">
      <c r="A75" s="45" t="s">
        <v>128</v>
      </c>
      <c r="B75" s="24" t="s">
        <v>22</v>
      </c>
      <c r="C75" s="24" t="s">
        <v>64</v>
      </c>
      <c r="D75" s="29" t="s">
        <v>229</v>
      </c>
      <c r="E75" s="46" t="s">
        <v>112</v>
      </c>
      <c r="F75" s="24" t="s">
        <v>25</v>
      </c>
      <c r="G75" s="24" t="s">
        <v>30</v>
      </c>
      <c r="H75" s="24" t="s">
        <v>27</v>
      </c>
      <c r="I75" s="24" t="s">
        <v>89</v>
      </c>
      <c r="J75" s="28"/>
      <c r="K75" s="28"/>
      <c r="L75" s="28"/>
      <c r="M75" s="28"/>
      <c r="N75" s="28"/>
      <c r="O75" s="28"/>
      <c r="P75" s="28"/>
      <c r="Q75" s="28">
        <f t="shared" si="17"/>
        <v>0</v>
      </c>
      <c r="R75" s="28">
        <f t="shared" si="13"/>
        <v>0</v>
      </c>
      <c r="S75" s="28"/>
      <c r="T75" s="28"/>
      <c r="U75" s="28"/>
      <c r="V75" s="28"/>
      <c r="W75" s="28"/>
      <c r="X75" s="28"/>
      <c r="Y75" s="28"/>
      <c r="Z75" s="28">
        <f t="shared" si="18"/>
        <v>0</v>
      </c>
      <c r="AA75" s="28">
        <f t="shared" si="14"/>
        <v>0</v>
      </c>
      <c r="AB75" s="28">
        <v>22892</v>
      </c>
      <c r="AC75" s="28">
        <v>22892</v>
      </c>
      <c r="AD75" s="28">
        <v>22892</v>
      </c>
      <c r="AE75" s="28">
        <v>22892</v>
      </c>
      <c r="AF75" s="28">
        <v>22892</v>
      </c>
      <c r="AG75" s="28">
        <v>26278</v>
      </c>
      <c r="AH75" s="28"/>
      <c r="AI75" s="23">
        <f t="shared" si="19"/>
        <v>140738</v>
      </c>
      <c r="AJ75" s="23">
        <f t="shared" si="15"/>
        <v>23456.333333333332</v>
      </c>
      <c r="AK75" s="2">
        <f t="shared" si="16"/>
        <v>0</v>
      </c>
      <c r="AL75" s="2">
        <f t="shared" si="16"/>
        <v>0</v>
      </c>
      <c r="AM75" s="2"/>
      <c r="AP75" s="2"/>
      <c r="AQ75" s="2"/>
      <c r="AS75" s="2"/>
      <c r="AT75" s="2"/>
      <c r="AU75" s="2"/>
      <c r="AV75" s="2"/>
    </row>
    <row r="76" spans="1:48" ht="14.25">
      <c r="A76" s="45" t="s">
        <v>129</v>
      </c>
      <c r="B76" s="24" t="s">
        <v>22</v>
      </c>
      <c r="C76" s="24" t="s">
        <v>64</v>
      </c>
      <c r="D76" s="29" t="s">
        <v>229</v>
      </c>
      <c r="E76" s="46" t="s">
        <v>112</v>
      </c>
      <c r="F76" s="24" t="s">
        <v>25</v>
      </c>
      <c r="G76" s="24" t="s">
        <v>26</v>
      </c>
      <c r="H76" s="24" t="s">
        <v>27</v>
      </c>
      <c r="I76" s="24" t="s">
        <v>89</v>
      </c>
      <c r="J76" s="28"/>
      <c r="K76" s="28"/>
      <c r="L76" s="28"/>
      <c r="M76" s="28"/>
      <c r="N76" s="28"/>
      <c r="O76" s="28"/>
      <c r="P76" s="28"/>
      <c r="Q76" s="28">
        <f t="shared" si="17"/>
        <v>0</v>
      </c>
      <c r="R76" s="28">
        <f t="shared" si="13"/>
        <v>0</v>
      </c>
      <c r="S76" s="28"/>
      <c r="T76" s="28"/>
      <c r="U76" s="28"/>
      <c r="V76" s="28"/>
      <c r="W76" s="28"/>
      <c r="X76" s="28"/>
      <c r="Y76" s="28"/>
      <c r="Z76" s="28">
        <f t="shared" si="18"/>
        <v>0</v>
      </c>
      <c r="AA76" s="28">
        <f t="shared" si="14"/>
        <v>0</v>
      </c>
      <c r="AB76" s="28">
        <v>18337</v>
      </c>
      <c r="AC76" s="28">
        <v>18337</v>
      </c>
      <c r="AD76" s="28">
        <v>18337</v>
      </c>
      <c r="AE76" s="28">
        <v>18337</v>
      </c>
      <c r="AF76" s="28">
        <v>18337</v>
      </c>
      <c r="AG76" s="28">
        <v>15654</v>
      </c>
      <c r="AH76" s="28"/>
      <c r="AI76" s="23">
        <f t="shared" si="19"/>
        <v>107339</v>
      </c>
      <c r="AJ76" s="23">
        <f t="shared" si="15"/>
        <v>17889.833333333332</v>
      </c>
      <c r="AK76" s="2">
        <f t="shared" si="16"/>
        <v>0</v>
      </c>
      <c r="AL76" s="2">
        <f t="shared" si="16"/>
        <v>0</v>
      </c>
      <c r="AM76" s="2"/>
      <c r="AP76" s="2"/>
      <c r="AQ76" s="2"/>
      <c r="AS76" s="2"/>
      <c r="AT76" s="2"/>
      <c r="AU76" s="2"/>
      <c r="AV76" s="2"/>
    </row>
    <row r="77" spans="1:48" ht="14.25">
      <c r="A77" s="45" t="s">
        <v>130</v>
      </c>
      <c r="B77" s="24" t="s">
        <v>22</v>
      </c>
      <c r="C77" s="24" t="s">
        <v>64</v>
      </c>
      <c r="D77" s="29" t="s">
        <v>229</v>
      </c>
      <c r="E77" s="46" t="s">
        <v>112</v>
      </c>
      <c r="F77" s="24" t="s">
        <v>25</v>
      </c>
      <c r="G77" s="24" t="s">
        <v>26</v>
      </c>
      <c r="H77" s="24" t="s">
        <v>27</v>
      </c>
      <c r="I77" s="24" t="s">
        <v>89</v>
      </c>
      <c r="J77" s="28"/>
      <c r="K77" s="28"/>
      <c r="L77" s="28"/>
      <c r="M77" s="28"/>
      <c r="N77" s="28"/>
      <c r="O77" s="28"/>
      <c r="P77" s="28"/>
      <c r="Q77" s="28">
        <f t="shared" si="17"/>
        <v>0</v>
      </c>
      <c r="R77" s="28">
        <f t="shared" si="13"/>
        <v>0</v>
      </c>
      <c r="S77" s="28"/>
      <c r="T77" s="28"/>
      <c r="U77" s="28"/>
      <c r="V77" s="28"/>
      <c r="W77" s="28"/>
      <c r="X77" s="28"/>
      <c r="Y77" s="28"/>
      <c r="Z77" s="28">
        <f t="shared" si="18"/>
        <v>0</v>
      </c>
      <c r="AA77" s="28">
        <f t="shared" si="14"/>
        <v>0</v>
      </c>
      <c r="AB77" s="28">
        <v>19521</v>
      </c>
      <c r="AC77" s="28">
        <v>19521</v>
      </c>
      <c r="AD77" s="28">
        <v>19521</v>
      </c>
      <c r="AE77" s="28">
        <v>19521</v>
      </c>
      <c r="AF77" s="28">
        <v>19521</v>
      </c>
      <c r="AG77" s="28">
        <v>13770</v>
      </c>
      <c r="AH77" s="28"/>
      <c r="AI77" s="23">
        <f t="shared" si="19"/>
        <v>111375</v>
      </c>
      <c r="AJ77" s="23">
        <f t="shared" si="15"/>
        <v>18562.5</v>
      </c>
      <c r="AK77" s="2">
        <f t="shared" si="16"/>
        <v>0</v>
      </c>
      <c r="AL77" s="2">
        <f t="shared" si="16"/>
        <v>0</v>
      </c>
      <c r="AM77" s="2"/>
      <c r="AP77" s="2"/>
      <c r="AQ77" s="2"/>
      <c r="AS77" s="2"/>
      <c r="AT77" s="2"/>
      <c r="AU77" s="2"/>
      <c r="AV77" s="2"/>
    </row>
    <row r="78" spans="1:48" ht="14.25">
      <c r="A78" s="45" t="s">
        <v>131</v>
      </c>
      <c r="B78" s="24" t="s">
        <v>22</v>
      </c>
      <c r="C78" s="24" t="s">
        <v>64</v>
      </c>
      <c r="D78" s="29" t="s">
        <v>229</v>
      </c>
      <c r="E78" s="46" t="s">
        <v>112</v>
      </c>
      <c r="F78" s="24" t="s">
        <v>25</v>
      </c>
      <c r="G78" s="24" t="s">
        <v>30</v>
      </c>
      <c r="H78" s="24" t="s">
        <v>27</v>
      </c>
      <c r="I78" s="24" t="s">
        <v>89</v>
      </c>
      <c r="J78" s="28"/>
      <c r="K78" s="28"/>
      <c r="L78" s="28"/>
      <c r="M78" s="28"/>
      <c r="N78" s="28"/>
      <c r="O78" s="28"/>
      <c r="P78" s="28"/>
      <c r="Q78" s="28">
        <f t="shared" si="17"/>
        <v>0</v>
      </c>
      <c r="R78" s="28">
        <f t="shared" si="13"/>
        <v>0</v>
      </c>
      <c r="S78" s="28"/>
      <c r="T78" s="28"/>
      <c r="U78" s="28"/>
      <c r="V78" s="28"/>
      <c r="W78" s="28"/>
      <c r="X78" s="28"/>
      <c r="Y78" s="28"/>
      <c r="Z78" s="28">
        <f t="shared" si="18"/>
        <v>0</v>
      </c>
      <c r="AA78" s="28">
        <f t="shared" si="14"/>
        <v>0</v>
      </c>
      <c r="AB78" s="28">
        <v>15910</v>
      </c>
      <c r="AC78" s="28">
        <v>15910</v>
      </c>
      <c r="AD78" s="28">
        <v>15910</v>
      </c>
      <c r="AE78" s="28">
        <v>15910</v>
      </c>
      <c r="AF78" s="28">
        <v>15910</v>
      </c>
      <c r="AG78" s="28">
        <v>12057</v>
      </c>
      <c r="AH78" s="28"/>
      <c r="AI78" s="23">
        <f t="shared" si="19"/>
        <v>91607</v>
      </c>
      <c r="AJ78" s="23">
        <f t="shared" si="15"/>
        <v>15267.833333333334</v>
      </c>
      <c r="AK78" s="2">
        <f t="shared" si="16"/>
        <v>0</v>
      </c>
      <c r="AL78" s="2">
        <f t="shared" si="16"/>
        <v>0</v>
      </c>
      <c r="AM78" s="2"/>
      <c r="AP78" s="2"/>
      <c r="AQ78" s="2"/>
      <c r="AS78" s="2"/>
      <c r="AT78" s="2"/>
      <c r="AU78" s="2"/>
      <c r="AV78" s="2"/>
    </row>
    <row r="79" spans="1:48" ht="14.25">
      <c r="A79" s="45" t="s">
        <v>132</v>
      </c>
      <c r="B79" s="24" t="s">
        <v>22</v>
      </c>
      <c r="C79" s="24" t="s">
        <v>64</v>
      </c>
      <c r="D79" s="29" t="s">
        <v>229</v>
      </c>
      <c r="E79" s="46" t="s">
        <v>37</v>
      </c>
      <c r="F79" s="24" t="s">
        <v>25</v>
      </c>
      <c r="G79" s="24" t="s">
        <v>30</v>
      </c>
      <c r="H79" s="24" t="s">
        <v>31</v>
      </c>
      <c r="I79" s="24" t="s">
        <v>89</v>
      </c>
      <c r="J79" s="28"/>
      <c r="K79" s="28"/>
      <c r="L79" s="28"/>
      <c r="M79" s="28"/>
      <c r="N79" s="28"/>
      <c r="O79" s="28"/>
      <c r="P79" s="28"/>
      <c r="Q79" s="28">
        <f t="shared" si="17"/>
        <v>0</v>
      </c>
      <c r="R79" s="28">
        <f t="shared" si="13"/>
        <v>0</v>
      </c>
      <c r="S79" s="28"/>
      <c r="T79" s="28"/>
      <c r="U79" s="28"/>
      <c r="V79" s="28"/>
      <c r="W79" s="28"/>
      <c r="X79" s="28"/>
      <c r="Y79" s="28"/>
      <c r="Z79" s="28">
        <f t="shared" si="18"/>
        <v>0</v>
      </c>
      <c r="AA79" s="28">
        <f t="shared" si="14"/>
        <v>0</v>
      </c>
      <c r="AB79" s="28">
        <v>76151</v>
      </c>
      <c r="AC79" s="28">
        <v>76151</v>
      </c>
      <c r="AD79" s="28">
        <v>76151</v>
      </c>
      <c r="AE79" s="28">
        <v>76151</v>
      </c>
      <c r="AF79" s="28">
        <v>76151</v>
      </c>
      <c r="AG79" s="28">
        <v>88849</v>
      </c>
      <c r="AH79" s="28"/>
      <c r="AI79" s="23">
        <f t="shared" si="19"/>
        <v>469604</v>
      </c>
      <c r="AJ79" s="23">
        <f t="shared" si="15"/>
        <v>67086.28571428571</v>
      </c>
      <c r="AK79" s="2">
        <f t="shared" si="16"/>
        <v>0</v>
      </c>
      <c r="AL79" s="2">
        <f t="shared" si="16"/>
        <v>0</v>
      </c>
      <c r="AM79" s="2"/>
      <c r="AP79" s="2"/>
      <c r="AQ79" s="2"/>
      <c r="AS79" s="2"/>
      <c r="AT79" s="2"/>
      <c r="AU79" s="2"/>
      <c r="AV79" s="2"/>
    </row>
    <row r="80" spans="1:48" ht="14.25">
      <c r="A80" s="45" t="s">
        <v>133</v>
      </c>
      <c r="B80" s="24" t="s">
        <v>22</v>
      </c>
      <c r="C80" s="24" t="s">
        <v>64</v>
      </c>
      <c r="D80" s="29" t="s">
        <v>229</v>
      </c>
      <c r="E80" s="46" t="s">
        <v>37</v>
      </c>
      <c r="F80" s="24" t="s">
        <v>25</v>
      </c>
      <c r="G80" s="24" t="s">
        <v>26</v>
      </c>
      <c r="H80" s="24" t="s">
        <v>27</v>
      </c>
      <c r="I80" s="24"/>
      <c r="J80" s="28"/>
      <c r="K80" s="28"/>
      <c r="L80" s="28"/>
      <c r="M80" s="28"/>
      <c r="N80" s="28"/>
      <c r="O80" s="28"/>
      <c r="P80" s="28"/>
      <c r="Q80" s="28">
        <f t="shared" si="17"/>
        <v>0</v>
      </c>
      <c r="R80" s="28">
        <f t="shared" si="13"/>
        <v>0</v>
      </c>
      <c r="S80" s="28"/>
      <c r="T80" s="28"/>
      <c r="U80" s="28"/>
      <c r="V80" s="28"/>
      <c r="W80" s="28"/>
      <c r="X80" s="28"/>
      <c r="Y80" s="28"/>
      <c r="Z80" s="28">
        <f t="shared" si="18"/>
        <v>0</v>
      </c>
      <c r="AA80" s="28">
        <f t="shared" si="14"/>
        <v>0</v>
      </c>
      <c r="AB80" s="28">
        <v>7700</v>
      </c>
      <c r="AC80" s="28">
        <v>7700</v>
      </c>
      <c r="AD80" s="28">
        <v>7700</v>
      </c>
      <c r="AE80" s="28">
        <v>7700</v>
      </c>
      <c r="AF80" s="28">
        <v>7700</v>
      </c>
      <c r="AG80" s="28">
        <v>7700</v>
      </c>
      <c r="AH80" s="28"/>
      <c r="AI80" s="23">
        <f t="shared" si="19"/>
        <v>46200</v>
      </c>
      <c r="AJ80" s="23">
        <f t="shared" si="15"/>
        <v>7700</v>
      </c>
      <c r="AK80" s="2">
        <f t="shared" si="16"/>
        <v>0</v>
      </c>
      <c r="AL80" s="2">
        <f t="shared" si="16"/>
        <v>0</v>
      </c>
      <c r="AM80" s="2"/>
      <c r="AP80" s="2"/>
      <c r="AQ80" s="2"/>
      <c r="AS80" s="2"/>
      <c r="AT80" s="2"/>
      <c r="AU80" s="2"/>
      <c r="AV80" s="2"/>
    </row>
    <row r="81" spans="1:48" ht="14.25">
      <c r="A81" s="45" t="s">
        <v>134</v>
      </c>
      <c r="B81" s="24" t="s">
        <v>22</v>
      </c>
      <c r="C81" s="24" t="s">
        <v>64</v>
      </c>
      <c r="D81" s="29" t="s">
        <v>229</v>
      </c>
      <c r="E81" s="46" t="s">
        <v>37</v>
      </c>
      <c r="F81" s="24" t="s">
        <v>44</v>
      </c>
      <c r="G81" s="24" t="s">
        <v>26</v>
      </c>
      <c r="H81" s="24" t="s">
        <v>27</v>
      </c>
      <c r="I81" s="24"/>
      <c r="J81" s="28"/>
      <c r="K81" s="28"/>
      <c r="L81" s="28"/>
      <c r="M81" s="28"/>
      <c r="N81" s="28"/>
      <c r="O81" s="28"/>
      <c r="P81" s="28"/>
      <c r="Q81" s="28">
        <f t="shared" si="17"/>
        <v>0</v>
      </c>
      <c r="R81" s="28">
        <f t="shared" si="13"/>
        <v>0</v>
      </c>
      <c r="S81" s="28"/>
      <c r="T81" s="28"/>
      <c r="U81" s="28"/>
      <c r="V81" s="28"/>
      <c r="W81" s="28"/>
      <c r="X81" s="28"/>
      <c r="Y81" s="28"/>
      <c r="Z81" s="28">
        <f t="shared" si="18"/>
        <v>0</v>
      </c>
      <c r="AA81" s="28">
        <f t="shared" si="14"/>
        <v>0</v>
      </c>
      <c r="AB81" s="28">
        <v>5663</v>
      </c>
      <c r="AC81" s="28">
        <v>5644</v>
      </c>
      <c r="AD81" s="28">
        <v>5659</v>
      </c>
      <c r="AE81" s="28">
        <v>5672</v>
      </c>
      <c r="AF81" s="28">
        <v>5692</v>
      </c>
      <c r="AG81" s="28">
        <v>5805</v>
      </c>
      <c r="AH81" s="28"/>
      <c r="AI81" s="23">
        <f t="shared" si="19"/>
        <v>34135</v>
      </c>
      <c r="AJ81" s="23">
        <f t="shared" si="15"/>
        <v>5689.166666666667</v>
      </c>
      <c r="AK81" s="2">
        <f t="shared" si="16"/>
        <v>0</v>
      </c>
      <c r="AL81" s="2">
        <f t="shared" si="16"/>
        <v>0</v>
      </c>
      <c r="AM81" s="2"/>
      <c r="AP81" s="2"/>
      <c r="AQ81" s="2"/>
      <c r="AS81" s="2"/>
      <c r="AT81" s="2"/>
      <c r="AU81" s="2"/>
      <c r="AV81" s="2"/>
    </row>
    <row r="82" spans="1:48" ht="14.25">
      <c r="A82" s="45" t="s">
        <v>135</v>
      </c>
      <c r="B82" s="24" t="s">
        <v>22</v>
      </c>
      <c r="C82" s="24" t="s">
        <v>64</v>
      </c>
      <c r="D82" s="29" t="s">
        <v>229</v>
      </c>
      <c r="E82" s="46" t="s">
        <v>37</v>
      </c>
      <c r="F82" s="24" t="s">
        <v>25</v>
      </c>
      <c r="G82" s="24" t="s">
        <v>26</v>
      </c>
      <c r="H82" s="24" t="s">
        <v>38</v>
      </c>
      <c r="I82" s="24"/>
      <c r="J82" s="28"/>
      <c r="K82" s="28"/>
      <c r="L82" s="28"/>
      <c r="M82" s="28"/>
      <c r="N82" s="28"/>
      <c r="O82" s="28"/>
      <c r="P82" s="28"/>
      <c r="Q82" s="28">
        <f t="shared" si="17"/>
        <v>0</v>
      </c>
      <c r="R82" s="28">
        <f t="shared" si="13"/>
        <v>0</v>
      </c>
      <c r="S82" s="28"/>
      <c r="T82" s="28"/>
      <c r="U82" s="28"/>
      <c r="V82" s="28"/>
      <c r="W82" s="28"/>
      <c r="X82" s="28"/>
      <c r="Y82" s="28"/>
      <c r="Z82" s="28">
        <f t="shared" si="18"/>
        <v>0</v>
      </c>
      <c r="AA82" s="28">
        <f t="shared" si="14"/>
        <v>0</v>
      </c>
      <c r="AB82" s="28">
        <v>3205</v>
      </c>
      <c r="AC82" s="28">
        <v>3205</v>
      </c>
      <c r="AD82" s="28">
        <v>3205</v>
      </c>
      <c r="AE82" s="28">
        <v>3205</v>
      </c>
      <c r="AF82" s="28">
        <v>3205</v>
      </c>
      <c r="AG82" s="28"/>
      <c r="AH82" s="28"/>
      <c r="AI82" s="23">
        <f t="shared" si="19"/>
        <v>16025</v>
      </c>
      <c r="AJ82" s="23">
        <f t="shared" si="15"/>
        <v>3205</v>
      </c>
      <c r="AK82" s="2">
        <f t="shared" si="16"/>
        <v>0</v>
      </c>
      <c r="AL82" s="2">
        <f t="shared" si="16"/>
        <v>0</v>
      </c>
      <c r="AM82" s="2"/>
      <c r="AP82" s="2"/>
      <c r="AQ82" s="2"/>
      <c r="AS82" s="21"/>
      <c r="AT82" s="21"/>
      <c r="AU82" s="2"/>
      <c r="AV82" s="2"/>
    </row>
    <row r="83" spans="1:48" ht="14.25">
      <c r="A83" s="45" t="s">
        <v>136</v>
      </c>
      <c r="B83" s="24" t="s">
        <v>22</v>
      </c>
      <c r="C83" s="24" t="s">
        <v>64</v>
      </c>
      <c r="D83" s="29" t="s">
        <v>229</v>
      </c>
      <c r="E83" s="46" t="s">
        <v>37</v>
      </c>
      <c r="F83" s="24" t="s">
        <v>44</v>
      </c>
      <c r="G83" s="24" t="s">
        <v>30</v>
      </c>
      <c r="H83" s="24" t="s">
        <v>31</v>
      </c>
      <c r="I83" s="24" t="s">
        <v>89</v>
      </c>
      <c r="J83" s="28"/>
      <c r="K83" s="28"/>
      <c r="L83" s="28"/>
      <c r="M83" s="28"/>
      <c r="N83" s="28"/>
      <c r="O83" s="28"/>
      <c r="P83" s="28"/>
      <c r="Q83" s="28">
        <f t="shared" si="17"/>
        <v>0</v>
      </c>
      <c r="R83" s="28">
        <f t="shared" si="13"/>
        <v>0</v>
      </c>
      <c r="S83" s="28"/>
      <c r="T83" s="28"/>
      <c r="U83" s="28"/>
      <c r="V83" s="28"/>
      <c r="W83" s="28"/>
      <c r="X83" s="28"/>
      <c r="Y83" s="28"/>
      <c r="Z83" s="28">
        <f t="shared" si="18"/>
        <v>0</v>
      </c>
      <c r="AA83" s="28">
        <f t="shared" si="14"/>
        <v>0</v>
      </c>
      <c r="AB83" s="28">
        <v>175339</v>
      </c>
      <c r="AC83" s="28">
        <v>179785</v>
      </c>
      <c r="AD83" s="28">
        <v>180732</v>
      </c>
      <c r="AE83" s="28">
        <v>181227</v>
      </c>
      <c r="AF83" s="28">
        <v>175011</v>
      </c>
      <c r="AG83" s="28">
        <v>147559</v>
      </c>
      <c r="AH83" s="28">
        <v>282389</v>
      </c>
      <c r="AI83" s="23">
        <f t="shared" si="19"/>
        <v>1322042</v>
      </c>
      <c r="AJ83" s="23">
        <f t="shared" si="15"/>
        <v>188863.14285714287</v>
      </c>
      <c r="AK83" s="2">
        <f t="shared" si="16"/>
        <v>0</v>
      </c>
      <c r="AL83" s="2">
        <f t="shared" si="16"/>
        <v>0</v>
      </c>
      <c r="AM83" s="2"/>
      <c r="AP83" s="2"/>
      <c r="AQ83" s="2"/>
      <c r="AS83" s="21"/>
      <c r="AT83" s="21"/>
      <c r="AU83" s="2"/>
      <c r="AV83" s="2"/>
    </row>
    <row r="84" spans="1:48" ht="14.25">
      <c r="A84" s="45" t="s">
        <v>137</v>
      </c>
      <c r="B84" s="24" t="s">
        <v>22</v>
      </c>
      <c r="C84" s="24" t="s">
        <v>64</v>
      </c>
      <c r="D84" s="29" t="s">
        <v>229</v>
      </c>
      <c r="E84" s="46" t="s">
        <v>37</v>
      </c>
      <c r="F84" s="24" t="s">
        <v>25</v>
      </c>
      <c r="G84" s="24" t="s">
        <v>26</v>
      </c>
      <c r="H84" s="24" t="s">
        <v>38</v>
      </c>
      <c r="I84" s="24"/>
      <c r="J84" s="28"/>
      <c r="K84" s="28"/>
      <c r="L84" s="28"/>
      <c r="M84" s="28"/>
      <c r="N84" s="28"/>
      <c r="O84" s="28"/>
      <c r="P84" s="28"/>
      <c r="Q84" s="28">
        <f t="shared" si="17"/>
        <v>0</v>
      </c>
      <c r="R84" s="28">
        <f t="shared" si="13"/>
        <v>0</v>
      </c>
      <c r="S84" s="28"/>
      <c r="T84" s="28"/>
      <c r="U84" s="28"/>
      <c r="V84" s="28"/>
      <c r="W84" s="28"/>
      <c r="X84" s="28"/>
      <c r="Y84" s="28"/>
      <c r="Z84" s="28">
        <f t="shared" si="18"/>
        <v>0</v>
      </c>
      <c r="AA84" s="28">
        <f t="shared" si="14"/>
        <v>0</v>
      </c>
      <c r="AB84" s="28">
        <v>9125</v>
      </c>
      <c r="AC84" s="28">
        <v>9125</v>
      </c>
      <c r="AD84" s="28">
        <v>9125</v>
      </c>
      <c r="AE84" s="28">
        <v>9125</v>
      </c>
      <c r="AF84" s="28">
        <v>9125</v>
      </c>
      <c r="AG84" s="28"/>
      <c r="AH84" s="28"/>
      <c r="AI84" s="23">
        <f t="shared" si="19"/>
        <v>45625</v>
      </c>
      <c r="AJ84" s="23">
        <f t="shared" si="15"/>
        <v>9125</v>
      </c>
      <c r="AK84" s="2">
        <f t="shared" si="16"/>
        <v>0</v>
      </c>
      <c r="AL84" s="2">
        <f t="shared" si="16"/>
        <v>0</v>
      </c>
      <c r="AM84" s="2"/>
      <c r="AP84" s="2"/>
      <c r="AQ84" s="2"/>
      <c r="AS84" s="21"/>
      <c r="AT84" s="21"/>
      <c r="AU84" s="2"/>
      <c r="AV84" s="2"/>
    </row>
    <row r="85" spans="1:48" ht="14.25">
      <c r="A85" s="45" t="s">
        <v>138</v>
      </c>
      <c r="B85" s="24" t="s">
        <v>22</v>
      </c>
      <c r="C85" s="24" t="s">
        <v>64</v>
      </c>
      <c r="D85" s="29" t="s">
        <v>229</v>
      </c>
      <c r="E85" s="46" t="s">
        <v>37</v>
      </c>
      <c r="F85" s="24" t="s">
        <v>25</v>
      </c>
      <c r="G85" s="24" t="s">
        <v>26</v>
      </c>
      <c r="H85" s="24" t="s">
        <v>27</v>
      </c>
      <c r="I85" s="24"/>
      <c r="J85" s="28"/>
      <c r="K85" s="28"/>
      <c r="L85" s="28"/>
      <c r="M85" s="28"/>
      <c r="N85" s="28"/>
      <c r="O85" s="28"/>
      <c r="P85" s="28"/>
      <c r="Q85" s="28">
        <f t="shared" si="17"/>
        <v>0</v>
      </c>
      <c r="R85" s="28">
        <f t="shared" si="13"/>
        <v>0</v>
      </c>
      <c r="S85" s="28"/>
      <c r="T85" s="28"/>
      <c r="U85" s="28"/>
      <c r="V85" s="28"/>
      <c r="W85" s="28"/>
      <c r="X85" s="28"/>
      <c r="Y85" s="28"/>
      <c r="Z85" s="28">
        <f t="shared" si="18"/>
        <v>0</v>
      </c>
      <c r="AA85" s="28">
        <f t="shared" si="14"/>
        <v>0</v>
      </c>
      <c r="AB85" s="28">
        <v>8009</v>
      </c>
      <c r="AC85" s="28">
        <v>8169</v>
      </c>
      <c r="AD85" s="28">
        <v>8185</v>
      </c>
      <c r="AE85" s="28">
        <v>8191</v>
      </c>
      <c r="AF85" s="28">
        <v>8108</v>
      </c>
      <c r="AG85" s="28">
        <v>8572</v>
      </c>
      <c r="AH85" s="28"/>
      <c r="AI85" s="23">
        <f t="shared" si="19"/>
        <v>49234</v>
      </c>
      <c r="AJ85" s="23">
        <f t="shared" si="15"/>
        <v>8205.6666666666661</v>
      </c>
      <c r="AK85" s="2">
        <f t="shared" si="16"/>
        <v>0</v>
      </c>
      <c r="AL85" s="2">
        <f t="shared" si="16"/>
        <v>0</v>
      </c>
      <c r="AM85" s="2"/>
      <c r="AP85" s="2"/>
      <c r="AQ85" s="2"/>
      <c r="AS85" s="21"/>
      <c r="AT85" s="21"/>
      <c r="AU85" s="2"/>
      <c r="AV85" s="2"/>
    </row>
    <row r="86" spans="1:48" ht="14.25">
      <c r="A86" s="45" t="s">
        <v>139</v>
      </c>
      <c r="B86" s="24" t="s">
        <v>22</v>
      </c>
      <c r="C86" s="24" t="s">
        <v>64</v>
      </c>
      <c r="D86" s="29" t="s">
        <v>229</v>
      </c>
      <c r="E86" s="46" t="s">
        <v>37</v>
      </c>
      <c r="F86" s="24" t="s">
        <v>25</v>
      </c>
      <c r="G86" s="24" t="s">
        <v>26</v>
      </c>
      <c r="H86" s="24" t="s">
        <v>121</v>
      </c>
      <c r="I86" s="24"/>
      <c r="J86" s="28"/>
      <c r="K86" s="28"/>
      <c r="L86" s="28"/>
      <c r="M86" s="28"/>
      <c r="N86" s="28"/>
      <c r="O86" s="28"/>
      <c r="P86" s="28"/>
      <c r="Q86" s="28">
        <f t="shared" si="17"/>
        <v>0</v>
      </c>
      <c r="R86" s="28">
        <f t="shared" si="13"/>
        <v>0</v>
      </c>
      <c r="S86" s="28"/>
      <c r="T86" s="28"/>
      <c r="U86" s="28"/>
      <c r="V86" s="28"/>
      <c r="W86" s="28"/>
      <c r="X86" s="28"/>
      <c r="Y86" s="28"/>
      <c r="Z86" s="28">
        <f t="shared" si="18"/>
        <v>0</v>
      </c>
      <c r="AA86" s="28">
        <f t="shared" si="14"/>
        <v>0</v>
      </c>
      <c r="AB86" s="28"/>
      <c r="AC86" s="28">
        <v>9524</v>
      </c>
      <c r="AD86" s="28">
        <v>9452</v>
      </c>
      <c r="AE86" s="28">
        <v>9512</v>
      </c>
      <c r="AF86" s="28">
        <v>9984</v>
      </c>
      <c r="AG86" s="28">
        <v>10054</v>
      </c>
      <c r="AH86" s="28"/>
      <c r="AI86" s="23">
        <f t="shared" si="19"/>
        <v>48526</v>
      </c>
      <c r="AJ86" s="23">
        <f t="shared" si="15"/>
        <v>9705.2000000000007</v>
      </c>
      <c r="AK86" s="2">
        <f t="shared" si="16"/>
        <v>0</v>
      </c>
      <c r="AL86" s="2">
        <f t="shared" si="16"/>
        <v>0</v>
      </c>
      <c r="AM86" s="2"/>
      <c r="AP86" s="2"/>
      <c r="AQ86" s="2"/>
      <c r="AS86" s="21"/>
      <c r="AT86" s="21"/>
      <c r="AU86" s="2"/>
      <c r="AV86" s="2"/>
    </row>
    <row r="87" spans="1:48" ht="14.25">
      <c r="A87" s="45" t="s">
        <v>140</v>
      </c>
      <c r="B87" s="24" t="s">
        <v>22</v>
      </c>
      <c r="C87" s="24" t="s">
        <v>64</v>
      </c>
      <c r="D87" s="29" t="s">
        <v>229</v>
      </c>
      <c r="E87" s="46" t="s">
        <v>37</v>
      </c>
      <c r="F87" s="24" t="s">
        <v>44</v>
      </c>
      <c r="G87" s="24" t="s">
        <v>30</v>
      </c>
      <c r="H87" s="24" t="s">
        <v>31</v>
      </c>
      <c r="I87" s="24" t="s">
        <v>89</v>
      </c>
      <c r="J87" s="28"/>
      <c r="K87" s="28"/>
      <c r="L87" s="28"/>
      <c r="M87" s="28"/>
      <c r="N87" s="28"/>
      <c r="O87" s="28"/>
      <c r="P87" s="28"/>
      <c r="Q87" s="28">
        <f t="shared" si="17"/>
        <v>0</v>
      </c>
      <c r="R87" s="28">
        <f t="shared" si="13"/>
        <v>0</v>
      </c>
      <c r="S87" s="28"/>
      <c r="T87" s="28"/>
      <c r="U87" s="28"/>
      <c r="V87" s="28"/>
      <c r="W87" s="28"/>
      <c r="X87" s="28"/>
      <c r="Y87" s="28"/>
      <c r="Z87" s="28">
        <f t="shared" si="18"/>
        <v>0</v>
      </c>
      <c r="AA87" s="28">
        <f t="shared" si="14"/>
        <v>0</v>
      </c>
      <c r="AB87" s="28">
        <v>46052</v>
      </c>
      <c r="AC87" s="28">
        <v>46052</v>
      </c>
      <c r="AD87" s="28">
        <v>46052</v>
      </c>
      <c r="AE87" s="28">
        <v>46052</v>
      </c>
      <c r="AF87" s="28">
        <v>46052</v>
      </c>
      <c r="AG87" s="28">
        <v>37646</v>
      </c>
      <c r="AH87" s="28">
        <v>41199</v>
      </c>
      <c r="AI87" s="23">
        <f t="shared" si="19"/>
        <v>309105</v>
      </c>
      <c r="AJ87" s="23">
        <f t="shared" si="15"/>
        <v>44157.857142857145</v>
      </c>
      <c r="AK87" s="2">
        <f t="shared" si="16"/>
        <v>0</v>
      </c>
      <c r="AL87" s="2">
        <f t="shared" si="16"/>
        <v>0</v>
      </c>
      <c r="AM87" s="2"/>
      <c r="AP87" s="2"/>
      <c r="AQ87" s="2"/>
      <c r="AS87" s="21"/>
      <c r="AT87" s="21"/>
      <c r="AU87" s="2"/>
      <c r="AV87" s="2"/>
    </row>
    <row r="88" spans="1:48" ht="14.25">
      <c r="A88" s="45" t="s">
        <v>141</v>
      </c>
      <c r="B88" s="24" t="s">
        <v>22</v>
      </c>
      <c r="C88" s="24" t="s">
        <v>64</v>
      </c>
      <c r="D88" s="29" t="s">
        <v>229</v>
      </c>
      <c r="E88" s="46" t="s">
        <v>142</v>
      </c>
      <c r="F88" s="24" t="s">
        <v>25</v>
      </c>
      <c r="G88" s="24" t="s">
        <v>30</v>
      </c>
      <c r="H88" s="24" t="s">
        <v>27</v>
      </c>
      <c r="I88" s="24" t="s">
        <v>89</v>
      </c>
      <c r="J88" s="28"/>
      <c r="K88" s="28"/>
      <c r="L88" s="28"/>
      <c r="M88" s="28"/>
      <c r="N88" s="28"/>
      <c r="O88" s="28"/>
      <c r="P88" s="28"/>
      <c r="Q88" s="28">
        <f t="shared" si="17"/>
        <v>0</v>
      </c>
      <c r="R88" s="28">
        <f t="shared" si="13"/>
        <v>0</v>
      </c>
      <c r="S88" s="28"/>
      <c r="T88" s="28"/>
      <c r="U88" s="28"/>
      <c r="V88" s="28"/>
      <c r="W88" s="28"/>
      <c r="X88" s="28"/>
      <c r="Y88" s="28"/>
      <c r="Z88" s="28">
        <f t="shared" si="18"/>
        <v>0</v>
      </c>
      <c r="AA88" s="28">
        <f t="shared" si="14"/>
        <v>0</v>
      </c>
      <c r="AB88" s="28">
        <v>101979</v>
      </c>
      <c r="AC88" s="28">
        <v>101979</v>
      </c>
      <c r="AD88" s="28">
        <v>101979</v>
      </c>
      <c r="AE88" s="28">
        <v>101979</v>
      </c>
      <c r="AF88" s="28">
        <v>101979</v>
      </c>
      <c r="AG88" s="28">
        <v>108838</v>
      </c>
      <c r="AH88" s="28"/>
      <c r="AI88" s="23">
        <f t="shared" si="19"/>
        <v>618733</v>
      </c>
      <c r="AJ88" s="23">
        <f t="shared" si="15"/>
        <v>103122.16666666667</v>
      </c>
      <c r="AK88" s="2">
        <f t="shared" si="16"/>
        <v>0</v>
      </c>
      <c r="AL88" s="2">
        <f t="shared" si="16"/>
        <v>0</v>
      </c>
      <c r="AM88" s="2"/>
      <c r="AP88" s="2"/>
      <c r="AQ88" s="2"/>
      <c r="AS88" s="21"/>
      <c r="AT88" s="21"/>
      <c r="AU88" s="2"/>
      <c r="AV88" s="2"/>
    </row>
    <row r="89" spans="1:48" ht="14.25">
      <c r="A89" s="45" t="s">
        <v>143</v>
      </c>
      <c r="B89" s="24" t="s">
        <v>22</v>
      </c>
      <c r="C89" s="24" t="s">
        <v>64</v>
      </c>
      <c r="D89" s="29" t="s">
        <v>229</v>
      </c>
      <c r="E89" s="46" t="s">
        <v>142</v>
      </c>
      <c r="F89" s="24" t="s">
        <v>25</v>
      </c>
      <c r="G89" s="24" t="s">
        <v>26</v>
      </c>
      <c r="H89" s="24" t="s">
        <v>27</v>
      </c>
      <c r="I89" s="24" t="s">
        <v>89</v>
      </c>
      <c r="J89" s="28"/>
      <c r="K89" s="28"/>
      <c r="L89" s="28"/>
      <c r="M89" s="28"/>
      <c r="N89" s="28"/>
      <c r="O89" s="28"/>
      <c r="P89" s="28"/>
      <c r="Q89" s="28">
        <f t="shared" si="17"/>
        <v>0</v>
      </c>
      <c r="R89" s="28">
        <f t="shared" si="13"/>
        <v>0</v>
      </c>
      <c r="S89" s="28"/>
      <c r="T89" s="28"/>
      <c r="U89" s="28"/>
      <c r="V89" s="28"/>
      <c r="W89" s="28"/>
      <c r="X89" s="28"/>
      <c r="Y89" s="28"/>
      <c r="Z89" s="28">
        <f t="shared" si="18"/>
        <v>0</v>
      </c>
      <c r="AA89" s="28">
        <f t="shared" si="14"/>
        <v>0</v>
      </c>
      <c r="AB89" s="28">
        <v>13049</v>
      </c>
      <c r="AC89" s="28">
        <v>13049</v>
      </c>
      <c r="AD89" s="28">
        <v>13049</v>
      </c>
      <c r="AE89" s="28">
        <v>13049</v>
      </c>
      <c r="AF89" s="28">
        <v>13049</v>
      </c>
      <c r="AG89" s="28">
        <v>13476</v>
      </c>
      <c r="AH89" s="28"/>
      <c r="AI89" s="23">
        <f t="shared" si="19"/>
        <v>78721</v>
      </c>
      <c r="AJ89" s="23">
        <f t="shared" si="15"/>
        <v>13120.166666666666</v>
      </c>
      <c r="AK89" s="2">
        <f t="shared" si="16"/>
        <v>0</v>
      </c>
      <c r="AL89" s="2">
        <f t="shared" si="16"/>
        <v>0</v>
      </c>
      <c r="AM89" s="2"/>
      <c r="AP89" s="2"/>
      <c r="AQ89" s="2"/>
      <c r="AS89" s="21"/>
      <c r="AT89" s="21"/>
      <c r="AU89" s="2"/>
      <c r="AV89" s="2"/>
    </row>
    <row r="90" spans="1:48" ht="14.25">
      <c r="A90" s="45" t="s">
        <v>144</v>
      </c>
      <c r="B90" s="24" t="s">
        <v>22</v>
      </c>
      <c r="C90" s="24" t="s">
        <v>64</v>
      </c>
      <c r="D90" s="29" t="s">
        <v>229</v>
      </c>
      <c r="E90" s="46" t="s">
        <v>142</v>
      </c>
      <c r="F90" s="24" t="s">
        <v>25</v>
      </c>
      <c r="G90" s="24" t="s">
        <v>145</v>
      </c>
      <c r="H90" s="24" t="s">
        <v>31</v>
      </c>
      <c r="I90" s="24" t="s">
        <v>89</v>
      </c>
      <c r="J90" s="28"/>
      <c r="K90" s="28"/>
      <c r="L90" s="28"/>
      <c r="M90" s="28"/>
      <c r="N90" s="28"/>
      <c r="O90" s="28"/>
      <c r="P90" s="28"/>
      <c r="Q90" s="28">
        <f t="shared" si="17"/>
        <v>0</v>
      </c>
      <c r="R90" s="28">
        <f t="shared" si="13"/>
        <v>0</v>
      </c>
      <c r="S90" s="28"/>
      <c r="T90" s="28"/>
      <c r="U90" s="28"/>
      <c r="V90" s="28"/>
      <c r="W90" s="28"/>
      <c r="X90" s="28"/>
      <c r="Y90" s="28"/>
      <c r="Z90" s="28">
        <f t="shared" si="18"/>
        <v>0</v>
      </c>
      <c r="AA90" s="28">
        <f t="shared" si="14"/>
        <v>0</v>
      </c>
      <c r="AB90" s="28">
        <v>391021</v>
      </c>
      <c r="AC90" s="28">
        <v>386540</v>
      </c>
      <c r="AD90" s="28">
        <v>389731</v>
      </c>
      <c r="AE90" s="28">
        <v>389757</v>
      </c>
      <c r="AF90" s="28">
        <v>393835</v>
      </c>
      <c r="AG90" s="28">
        <v>566706</v>
      </c>
      <c r="AH90" s="28">
        <v>347790</v>
      </c>
      <c r="AI90" s="23">
        <f t="shared" si="19"/>
        <v>2865380</v>
      </c>
      <c r="AJ90" s="23">
        <f t="shared" si="15"/>
        <v>409340</v>
      </c>
      <c r="AK90" s="2">
        <f t="shared" si="16"/>
        <v>0</v>
      </c>
      <c r="AL90" s="2">
        <f t="shared" si="16"/>
        <v>0</v>
      </c>
      <c r="AM90" s="2"/>
      <c r="AP90" s="2"/>
      <c r="AQ90" s="2"/>
      <c r="AS90" s="21"/>
      <c r="AT90" s="21"/>
      <c r="AU90" s="2"/>
      <c r="AV90" s="2"/>
    </row>
    <row r="91" spans="1:48" ht="14.25">
      <c r="A91" s="45" t="s">
        <v>146</v>
      </c>
      <c r="B91" s="24" t="s">
        <v>22</v>
      </c>
      <c r="C91" s="24" t="s">
        <v>64</v>
      </c>
      <c r="D91" s="29" t="s">
        <v>229</v>
      </c>
      <c r="E91" s="46" t="s">
        <v>142</v>
      </c>
      <c r="F91" s="24" t="s">
        <v>25</v>
      </c>
      <c r="G91" s="24" t="s">
        <v>26</v>
      </c>
      <c r="H91" s="24" t="s">
        <v>27</v>
      </c>
      <c r="I91" s="24" t="s">
        <v>89</v>
      </c>
      <c r="J91" s="28"/>
      <c r="K91" s="28"/>
      <c r="L91" s="28"/>
      <c r="M91" s="28"/>
      <c r="N91" s="28"/>
      <c r="O91" s="28"/>
      <c r="P91" s="28"/>
      <c r="Q91" s="28">
        <f t="shared" si="17"/>
        <v>0</v>
      </c>
      <c r="R91" s="28">
        <f t="shared" si="13"/>
        <v>0</v>
      </c>
      <c r="S91" s="28"/>
      <c r="T91" s="28"/>
      <c r="U91" s="28"/>
      <c r="V91" s="28"/>
      <c r="W91" s="28"/>
      <c r="X91" s="28"/>
      <c r="Y91" s="28"/>
      <c r="Z91" s="28">
        <f t="shared" si="18"/>
        <v>0</v>
      </c>
      <c r="AA91" s="28">
        <f t="shared" si="14"/>
        <v>0</v>
      </c>
      <c r="AB91" s="28">
        <v>61527</v>
      </c>
      <c r="AC91" s="28">
        <v>61527</v>
      </c>
      <c r="AD91" s="28">
        <v>61527</v>
      </c>
      <c r="AE91" s="28">
        <v>61527</v>
      </c>
      <c r="AF91" s="28">
        <v>61527</v>
      </c>
      <c r="AG91" s="28">
        <v>63147</v>
      </c>
      <c r="AH91" s="28"/>
      <c r="AI91" s="23">
        <f t="shared" si="19"/>
        <v>370782</v>
      </c>
      <c r="AJ91" s="23">
        <f t="shared" si="15"/>
        <v>61797</v>
      </c>
      <c r="AK91" s="2">
        <f t="shared" si="16"/>
        <v>0</v>
      </c>
      <c r="AL91" s="2">
        <f t="shared" si="16"/>
        <v>0</v>
      </c>
      <c r="AM91" s="2"/>
      <c r="AP91" s="2"/>
      <c r="AQ91" s="2"/>
      <c r="AS91" s="2"/>
      <c r="AT91" s="2"/>
      <c r="AU91" s="2"/>
      <c r="AV91" s="2"/>
    </row>
    <row r="92" spans="1:48" ht="14.25">
      <c r="A92" s="45" t="s">
        <v>147</v>
      </c>
      <c r="B92" s="24" t="s">
        <v>22</v>
      </c>
      <c r="C92" s="24" t="s">
        <v>57</v>
      </c>
      <c r="D92" s="29" t="s">
        <v>232</v>
      </c>
      <c r="E92" s="46" t="s">
        <v>105</v>
      </c>
      <c r="F92" s="24" t="s">
        <v>25</v>
      </c>
      <c r="G92" s="24" t="s">
        <v>26</v>
      </c>
      <c r="H92" s="24" t="s">
        <v>27</v>
      </c>
      <c r="I92" s="24" t="s">
        <v>89</v>
      </c>
      <c r="J92" s="28"/>
      <c r="K92" s="28"/>
      <c r="L92" s="28"/>
      <c r="M92" s="28"/>
      <c r="N92" s="28"/>
      <c r="O92" s="28"/>
      <c r="P92" s="28"/>
      <c r="Q92" s="28">
        <f t="shared" si="17"/>
        <v>0</v>
      </c>
      <c r="R92" s="28">
        <f t="shared" si="13"/>
        <v>0</v>
      </c>
      <c r="S92" s="28"/>
      <c r="T92" s="28"/>
      <c r="U92" s="28"/>
      <c r="V92" s="28"/>
      <c r="W92" s="28"/>
      <c r="X92" s="28"/>
      <c r="Y92" s="28"/>
      <c r="Z92" s="28">
        <f t="shared" si="18"/>
        <v>0</v>
      </c>
      <c r="AA92" s="28">
        <f t="shared" si="14"/>
        <v>0</v>
      </c>
      <c r="AB92" s="28">
        <v>8309</v>
      </c>
      <c r="AC92" s="28">
        <v>8309</v>
      </c>
      <c r="AD92" s="28">
        <v>8309</v>
      </c>
      <c r="AE92" s="28">
        <v>8309</v>
      </c>
      <c r="AF92" s="28">
        <v>8309</v>
      </c>
      <c r="AG92" s="28">
        <v>8392</v>
      </c>
      <c r="AH92" s="28"/>
      <c r="AI92" s="23">
        <f t="shared" si="19"/>
        <v>49937</v>
      </c>
      <c r="AJ92" s="23">
        <f t="shared" si="15"/>
        <v>8322.8333333333339</v>
      </c>
      <c r="AK92" s="2">
        <f t="shared" si="16"/>
        <v>0</v>
      </c>
      <c r="AL92" s="2">
        <f t="shared" si="16"/>
        <v>0</v>
      </c>
      <c r="AM92" s="2"/>
      <c r="AP92" s="2"/>
      <c r="AQ92" s="2"/>
      <c r="AS92" s="2"/>
      <c r="AT92" s="2"/>
      <c r="AU92" s="2"/>
      <c r="AV92" s="2"/>
    </row>
    <row r="93" spans="1:48" ht="14.25">
      <c r="A93" s="45" t="s">
        <v>148</v>
      </c>
      <c r="B93" s="24" t="s">
        <v>22</v>
      </c>
      <c r="C93" s="24" t="s">
        <v>57</v>
      </c>
      <c r="D93" s="29" t="s">
        <v>232</v>
      </c>
      <c r="E93" s="46" t="s">
        <v>105</v>
      </c>
      <c r="F93" s="24" t="s">
        <v>25</v>
      </c>
      <c r="G93" s="24" t="s">
        <v>30</v>
      </c>
      <c r="H93" s="24" t="s">
        <v>27</v>
      </c>
      <c r="I93" s="24" t="s">
        <v>89</v>
      </c>
      <c r="J93" s="28"/>
      <c r="K93" s="28"/>
      <c r="L93" s="28"/>
      <c r="M93" s="28"/>
      <c r="N93" s="28"/>
      <c r="O93" s="28"/>
      <c r="P93" s="28"/>
      <c r="Q93" s="28">
        <f t="shared" si="17"/>
        <v>0</v>
      </c>
      <c r="R93" s="28">
        <f t="shared" si="13"/>
        <v>0</v>
      </c>
      <c r="S93" s="28"/>
      <c r="T93" s="28"/>
      <c r="U93" s="28"/>
      <c r="V93" s="28"/>
      <c r="W93" s="28"/>
      <c r="X93" s="28"/>
      <c r="Y93" s="28"/>
      <c r="Z93" s="28">
        <f t="shared" si="18"/>
        <v>0</v>
      </c>
      <c r="AA93" s="28">
        <f t="shared" si="14"/>
        <v>0</v>
      </c>
      <c r="AB93" s="28">
        <v>19118</v>
      </c>
      <c r="AC93" s="28">
        <v>19118</v>
      </c>
      <c r="AD93" s="28">
        <v>19118</v>
      </c>
      <c r="AE93" s="28">
        <v>19118</v>
      </c>
      <c r="AF93" s="28">
        <v>19118</v>
      </c>
      <c r="AG93" s="28">
        <v>20366</v>
      </c>
      <c r="AH93" s="28"/>
      <c r="AI93" s="23">
        <f t="shared" si="19"/>
        <v>115956</v>
      </c>
      <c r="AJ93" s="23">
        <f t="shared" si="15"/>
        <v>19326</v>
      </c>
      <c r="AK93" s="2">
        <f t="shared" si="16"/>
        <v>0</v>
      </c>
      <c r="AL93" s="2">
        <f t="shared" si="16"/>
        <v>0</v>
      </c>
      <c r="AM93" s="2"/>
      <c r="AP93" s="2"/>
      <c r="AQ93" s="2"/>
      <c r="AS93" s="21"/>
      <c r="AT93" s="21"/>
      <c r="AU93" s="2"/>
      <c r="AV93" s="2"/>
    </row>
    <row r="94" spans="1:48" ht="14.25">
      <c r="A94" s="45" t="s">
        <v>149</v>
      </c>
      <c r="B94" s="24" t="s">
        <v>71</v>
      </c>
      <c r="C94" s="24" t="s">
        <v>74</v>
      </c>
      <c r="D94" s="29" t="s">
        <v>230</v>
      </c>
      <c r="E94" s="46" t="s">
        <v>37</v>
      </c>
      <c r="F94" s="24" t="s">
        <v>44</v>
      </c>
      <c r="G94" s="24" t="s">
        <v>30</v>
      </c>
      <c r="H94" s="24" t="s">
        <v>31</v>
      </c>
      <c r="I94" s="24" t="s">
        <v>89</v>
      </c>
      <c r="J94" s="28"/>
      <c r="K94" s="28"/>
      <c r="L94" s="28"/>
      <c r="M94" s="28"/>
      <c r="N94" s="28"/>
      <c r="O94" s="28"/>
      <c r="P94" s="28"/>
      <c r="Q94" s="28">
        <f t="shared" si="17"/>
        <v>0</v>
      </c>
      <c r="R94" s="28">
        <f t="shared" si="13"/>
        <v>0</v>
      </c>
      <c r="S94" s="28"/>
      <c r="T94" s="28"/>
      <c r="U94" s="28"/>
      <c r="V94" s="28"/>
      <c r="W94" s="28"/>
      <c r="X94" s="28"/>
      <c r="Y94" s="28"/>
      <c r="Z94" s="28">
        <f t="shared" si="18"/>
        <v>0</v>
      </c>
      <c r="AA94" s="28">
        <f t="shared" si="14"/>
        <v>0</v>
      </c>
      <c r="AB94" s="28">
        <v>266160</v>
      </c>
      <c r="AC94" s="28">
        <v>266160</v>
      </c>
      <c r="AD94" s="28">
        <v>266160</v>
      </c>
      <c r="AE94" s="28">
        <v>266160</v>
      </c>
      <c r="AF94" s="28">
        <v>266160</v>
      </c>
      <c r="AG94" s="28">
        <v>290259</v>
      </c>
      <c r="AH94" s="28">
        <v>264678</v>
      </c>
      <c r="AI94" s="23">
        <f t="shared" si="19"/>
        <v>1885737</v>
      </c>
      <c r="AJ94" s="23">
        <f t="shared" si="15"/>
        <v>269391</v>
      </c>
      <c r="AK94" s="2">
        <f t="shared" si="16"/>
        <v>0</v>
      </c>
      <c r="AL94" s="2">
        <f t="shared" si="16"/>
        <v>0</v>
      </c>
      <c r="AM94" s="2"/>
      <c r="AP94" s="2"/>
      <c r="AQ94" s="2"/>
      <c r="AS94" s="21"/>
      <c r="AT94" s="21"/>
      <c r="AU94" s="2"/>
      <c r="AV94" s="2"/>
    </row>
    <row r="95" spans="1:48" ht="14.25">
      <c r="A95" s="45" t="s">
        <v>150</v>
      </c>
      <c r="B95" s="24" t="s">
        <v>71</v>
      </c>
      <c r="C95" s="24" t="s">
        <v>74</v>
      </c>
      <c r="D95" s="29" t="s">
        <v>230</v>
      </c>
      <c r="E95" s="46" t="s">
        <v>37</v>
      </c>
      <c r="F95" s="24" t="s">
        <v>44</v>
      </c>
      <c r="G95" s="24" t="s">
        <v>30</v>
      </c>
      <c r="H95" s="24" t="s">
        <v>31</v>
      </c>
      <c r="I95" s="24" t="s">
        <v>89</v>
      </c>
      <c r="J95" s="28"/>
      <c r="K95" s="28"/>
      <c r="L95" s="28"/>
      <c r="M95" s="28"/>
      <c r="N95" s="28"/>
      <c r="O95" s="28"/>
      <c r="P95" s="28"/>
      <c r="Q95" s="28">
        <f t="shared" si="17"/>
        <v>0</v>
      </c>
      <c r="R95" s="28">
        <f t="shared" si="13"/>
        <v>0</v>
      </c>
      <c r="S95" s="28"/>
      <c r="T95" s="28"/>
      <c r="U95" s="28"/>
      <c r="V95" s="28"/>
      <c r="W95" s="28"/>
      <c r="X95" s="28"/>
      <c r="Y95" s="28"/>
      <c r="Z95" s="28">
        <f t="shared" si="18"/>
        <v>0</v>
      </c>
      <c r="AA95" s="28">
        <f t="shared" si="14"/>
        <v>0</v>
      </c>
      <c r="AB95" s="28">
        <v>111721</v>
      </c>
      <c r="AC95" s="28">
        <v>111721</v>
      </c>
      <c r="AD95" s="28">
        <v>111721</v>
      </c>
      <c r="AE95" s="28">
        <v>111721</v>
      </c>
      <c r="AF95" s="28">
        <v>111721</v>
      </c>
      <c r="AG95" s="28">
        <v>130642</v>
      </c>
      <c r="AH95" s="28">
        <v>114581</v>
      </c>
      <c r="AI95" s="23">
        <f t="shared" si="19"/>
        <v>803828</v>
      </c>
      <c r="AJ95" s="23">
        <f t="shared" si="15"/>
        <v>114832.57142857143</v>
      </c>
      <c r="AK95" s="2">
        <f t="shared" si="16"/>
        <v>0</v>
      </c>
      <c r="AL95" s="2">
        <f t="shared" si="16"/>
        <v>0</v>
      </c>
      <c r="AM95" s="2"/>
      <c r="AP95" s="2"/>
      <c r="AQ95" s="2"/>
      <c r="AS95" s="2"/>
      <c r="AT95" s="2"/>
      <c r="AU95" s="2"/>
      <c r="AV95" s="2"/>
    </row>
    <row r="96" spans="1:48" ht="14.25">
      <c r="A96" s="45" t="s">
        <v>151</v>
      </c>
      <c r="B96" s="24" t="s">
        <v>22</v>
      </c>
      <c r="C96" s="24" t="s">
        <v>23</v>
      </c>
      <c r="D96" s="29" t="s">
        <v>231</v>
      </c>
      <c r="E96" s="46" t="s">
        <v>105</v>
      </c>
      <c r="F96" s="24" t="s">
        <v>25</v>
      </c>
      <c r="G96" s="24" t="s">
        <v>26</v>
      </c>
      <c r="H96" s="24" t="s">
        <v>27</v>
      </c>
      <c r="I96" s="24"/>
      <c r="J96" s="28"/>
      <c r="K96" s="28"/>
      <c r="L96" s="28"/>
      <c r="M96" s="28"/>
      <c r="N96" s="28"/>
      <c r="O96" s="28"/>
      <c r="P96" s="28"/>
      <c r="Q96" s="28">
        <f t="shared" si="17"/>
        <v>0</v>
      </c>
      <c r="R96" s="28">
        <f t="shared" si="13"/>
        <v>0</v>
      </c>
      <c r="S96" s="28"/>
      <c r="T96" s="28"/>
      <c r="U96" s="28"/>
      <c r="V96" s="28"/>
      <c r="W96" s="28"/>
      <c r="X96" s="28"/>
      <c r="Y96" s="28"/>
      <c r="Z96" s="28">
        <f t="shared" si="18"/>
        <v>0</v>
      </c>
      <c r="AA96" s="28">
        <f t="shared" si="14"/>
        <v>0</v>
      </c>
      <c r="AB96" s="28">
        <v>8300</v>
      </c>
      <c r="AC96" s="28">
        <v>8300</v>
      </c>
      <c r="AD96" s="28">
        <v>8300</v>
      </c>
      <c r="AE96" s="28">
        <v>8300</v>
      </c>
      <c r="AF96" s="28">
        <v>8300</v>
      </c>
      <c r="AG96" s="28">
        <v>8300</v>
      </c>
      <c r="AH96" s="28"/>
      <c r="AI96" s="23">
        <f t="shared" si="19"/>
        <v>49800</v>
      </c>
      <c r="AJ96" s="23">
        <f t="shared" si="15"/>
        <v>8300</v>
      </c>
      <c r="AK96" s="2">
        <f t="shared" si="16"/>
        <v>0</v>
      </c>
      <c r="AL96" s="2">
        <f t="shared" si="16"/>
        <v>0</v>
      </c>
      <c r="AM96" s="2"/>
      <c r="AP96" s="2"/>
      <c r="AQ96" s="2"/>
      <c r="AS96" s="2"/>
      <c r="AT96" s="2"/>
      <c r="AU96" s="2"/>
      <c r="AV96" s="2"/>
    </row>
    <row r="97" spans="1:48" ht="14.25">
      <c r="A97" s="45" t="s">
        <v>152</v>
      </c>
      <c r="B97" s="24" t="s">
        <v>22</v>
      </c>
      <c r="C97" s="24" t="s">
        <v>23</v>
      </c>
      <c r="D97" s="29" t="s">
        <v>231</v>
      </c>
      <c r="E97" s="46" t="s">
        <v>105</v>
      </c>
      <c r="F97" s="24" t="s">
        <v>25</v>
      </c>
      <c r="G97" s="24" t="s">
        <v>26</v>
      </c>
      <c r="H97" s="24" t="s">
        <v>27</v>
      </c>
      <c r="I97" s="24" t="s">
        <v>89</v>
      </c>
      <c r="J97" s="28"/>
      <c r="K97" s="28"/>
      <c r="L97" s="28"/>
      <c r="M97" s="28"/>
      <c r="N97" s="28"/>
      <c r="O97" s="28"/>
      <c r="P97" s="28"/>
      <c r="Q97" s="28">
        <f t="shared" si="17"/>
        <v>0</v>
      </c>
      <c r="R97" s="28">
        <f t="shared" si="13"/>
        <v>0</v>
      </c>
      <c r="S97" s="28"/>
      <c r="T97" s="28"/>
      <c r="U97" s="28"/>
      <c r="V97" s="28"/>
      <c r="W97" s="28"/>
      <c r="X97" s="28"/>
      <c r="Y97" s="28"/>
      <c r="Z97" s="28">
        <f t="shared" si="18"/>
        <v>0</v>
      </c>
      <c r="AA97" s="28">
        <f t="shared" si="14"/>
        <v>0</v>
      </c>
      <c r="AB97" s="28">
        <v>5961</v>
      </c>
      <c r="AC97" s="28">
        <v>6011</v>
      </c>
      <c r="AD97" s="28">
        <v>6023</v>
      </c>
      <c r="AE97" s="28">
        <v>6077</v>
      </c>
      <c r="AF97" s="28">
        <v>6391</v>
      </c>
      <c r="AG97" s="28">
        <v>6445</v>
      </c>
      <c r="AH97" s="28"/>
      <c r="AI97" s="23">
        <f t="shared" si="19"/>
        <v>36908</v>
      </c>
      <c r="AJ97" s="23">
        <f t="shared" si="15"/>
        <v>6151.333333333333</v>
      </c>
      <c r="AK97" s="2">
        <f t="shared" si="16"/>
        <v>0</v>
      </c>
      <c r="AL97" s="2">
        <f t="shared" si="16"/>
        <v>0</v>
      </c>
      <c r="AM97" s="2"/>
      <c r="AP97" s="2"/>
      <c r="AQ97" s="2"/>
      <c r="AS97" s="21"/>
      <c r="AT97" s="21"/>
      <c r="AU97" s="2"/>
      <c r="AV97" s="2"/>
    </row>
    <row r="98" spans="1:48" s="12" customFormat="1">
      <c r="A98" s="44"/>
      <c r="B98" s="25"/>
      <c r="C98" s="25"/>
      <c r="D98" s="27">
        <f>COUNTA(A2:A97)</f>
        <v>96</v>
      </c>
      <c r="E98" s="54"/>
      <c r="F98" s="25"/>
      <c r="G98" s="25"/>
      <c r="H98" s="25"/>
      <c r="I98" s="25"/>
      <c r="J98" s="38">
        <f t="shared" ref="J98:Y98" si="20">SUM(J2:J97)</f>
        <v>2551251</v>
      </c>
      <c r="K98" s="38">
        <f t="shared" si="20"/>
        <v>2553672</v>
      </c>
      <c r="L98" s="38">
        <f t="shared" si="20"/>
        <v>2553672</v>
      </c>
      <c r="M98" s="38">
        <f t="shared" si="20"/>
        <v>2553672</v>
      </c>
      <c r="N98" s="38">
        <f t="shared" si="20"/>
        <v>2554477</v>
      </c>
      <c r="O98" s="38">
        <f t="shared" si="20"/>
        <v>2672183</v>
      </c>
      <c r="P98" s="38">
        <f t="shared" si="20"/>
        <v>1415153</v>
      </c>
      <c r="Q98" s="38">
        <f t="shared" si="20"/>
        <v>16854080</v>
      </c>
      <c r="R98" s="38">
        <f t="shared" si="20"/>
        <v>2598470.3809523815</v>
      </c>
      <c r="S98" s="38">
        <f t="shared" si="20"/>
        <v>2337572</v>
      </c>
      <c r="T98" s="38">
        <f t="shared" si="20"/>
        <v>2339954</v>
      </c>
      <c r="U98" s="38">
        <f t="shared" si="20"/>
        <v>2339954</v>
      </c>
      <c r="V98" s="38">
        <f t="shared" si="20"/>
        <v>2339954</v>
      </c>
      <c r="W98" s="38">
        <f t="shared" si="20"/>
        <v>2340699</v>
      </c>
      <c r="X98" s="38">
        <f t="shared" si="20"/>
        <v>2512860</v>
      </c>
      <c r="Y98" s="38">
        <f t="shared" si="20"/>
        <v>1366044</v>
      </c>
      <c r="Z98" s="38">
        <f t="shared" ref="Z98" si="21">SUM(S98:Y98)</f>
        <v>15577037</v>
      </c>
      <c r="AA98" s="38">
        <f>SUM(AA2:AA97)</f>
        <v>2400597.1190476189</v>
      </c>
      <c r="AB98" s="38">
        <f>SUM(AB2:AB97)</f>
        <v>4343454</v>
      </c>
      <c r="AC98" s="38">
        <f t="shared" ref="AC98:AH98" si="22">SUM(AC2:AC97)</f>
        <v>4370087.5</v>
      </c>
      <c r="AD98" s="38">
        <f t="shared" si="22"/>
        <v>4374353.5</v>
      </c>
      <c r="AE98" s="38">
        <f t="shared" si="22"/>
        <v>4390186.5</v>
      </c>
      <c r="AF98" s="38">
        <f t="shared" si="22"/>
        <v>4379584.5</v>
      </c>
      <c r="AG98" s="38">
        <f t="shared" si="22"/>
        <v>4655115.5</v>
      </c>
      <c r="AH98" s="38">
        <f t="shared" si="22"/>
        <v>2624609.5</v>
      </c>
      <c r="AI98" s="26">
        <f t="shared" ref="AI98" si="23">SUM(AB98:AH98)</f>
        <v>29137391</v>
      </c>
      <c r="AJ98" s="26">
        <f>SUM(AJ2:AJ97)</f>
        <v>4452729.583333333</v>
      </c>
      <c r="AK98" s="10">
        <f>SUM(AK2:AK97)</f>
        <v>15455951</v>
      </c>
      <c r="AL98" s="10">
        <f>SUM(AL2:AL97)</f>
        <v>2391424.1071428577</v>
      </c>
      <c r="AM98" s="10"/>
      <c r="AN98" s="10"/>
      <c r="AO98" s="10"/>
      <c r="AP98" s="10"/>
      <c r="AQ98" s="10"/>
      <c r="AR98" s="10"/>
      <c r="AS98" s="15"/>
      <c r="AT98" s="15"/>
      <c r="AU98" s="10"/>
      <c r="AV98" s="10"/>
    </row>
    <row r="99" spans="1:48" ht="14.25">
      <c r="A99" s="71" t="s">
        <v>153</v>
      </c>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2"/>
      <c r="AL99" s="2"/>
      <c r="AM99" s="2"/>
      <c r="AP99" s="2"/>
      <c r="AQ99" s="2"/>
      <c r="AS99" s="21"/>
      <c r="AT99" s="21"/>
      <c r="AU99" s="2"/>
      <c r="AV99" s="2"/>
    </row>
    <row r="100" spans="1:48" ht="14.25">
      <c r="A100" s="71" t="s">
        <v>154</v>
      </c>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2"/>
      <c r="AL100" s="2"/>
    </row>
    <row r="101" spans="1:48" ht="14.25">
      <c r="A101" s="71" t="s">
        <v>155</v>
      </c>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2"/>
      <c r="AL101" s="2"/>
    </row>
    <row r="102" spans="1:48" ht="14.25">
      <c r="A102" s="45"/>
      <c r="D102" s="29"/>
      <c r="E102" s="55"/>
      <c r="F102" s="30"/>
      <c r="G102" s="31"/>
      <c r="H102" s="31"/>
      <c r="I102" s="28"/>
      <c r="J102" s="31"/>
      <c r="K102" s="28"/>
      <c r="L102" s="28"/>
      <c r="M102" s="28"/>
      <c r="N102" s="28"/>
      <c r="O102" s="28"/>
      <c r="P102" s="28"/>
      <c r="Q102" s="28"/>
      <c r="R102" s="28"/>
      <c r="S102" s="31"/>
      <c r="T102" s="28"/>
      <c r="U102" s="28"/>
      <c r="V102" s="28"/>
      <c r="W102" s="28"/>
      <c r="X102" s="28"/>
      <c r="Y102" s="28"/>
      <c r="Z102" s="28"/>
      <c r="AA102" s="28"/>
      <c r="AB102" s="31"/>
      <c r="AC102" s="28"/>
      <c r="AD102" s="28"/>
      <c r="AE102" s="28"/>
      <c r="AF102" s="28"/>
      <c r="AG102" s="28"/>
      <c r="AH102" s="28"/>
      <c r="AI102" s="23"/>
      <c r="AJ102" s="23"/>
      <c r="AK102" s="2"/>
      <c r="AL102" s="2"/>
    </row>
    <row r="103" spans="1:48" ht="14.25">
      <c r="A103" s="45"/>
      <c r="D103" s="29"/>
      <c r="E103" s="55"/>
      <c r="F103" s="30"/>
      <c r="G103" s="31"/>
      <c r="H103" s="31"/>
      <c r="I103" s="28"/>
      <c r="J103" s="31"/>
      <c r="K103" s="28"/>
      <c r="L103" s="28"/>
      <c r="M103" s="28"/>
      <c r="N103" s="28"/>
      <c r="O103" s="28"/>
      <c r="P103" s="28"/>
      <c r="Q103" s="28"/>
      <c r="R103" s="28"/>
      <c r="S103" s="31"/>
      <c r="T103" s="28"/>
      <c r="U103" s="28"/>
      <c r="V103" s="28"/>
      <c r="W103" s="28"/>
      <c r="X103" s="28"/>
      <c r="Y103" s="28"/>
      <c r="Z103" s="28"/>
      <c r="AA103" s="28"/>
      <c r="AB103" s="31"/>
      <c r="AC103" s="28"/>
      <c r="AD103" s="28"/>
      <c r="AE103" s="28"/>
      <c r="AF103" s="28"/>
      <c r="AG103" s="28"/>
      <c r="AH103" s="28"/>
      <c r="AI103" s="23"/>
      <c r="AJ103" s="23"/>
      <c r="AK103" s="2"/>
      <c r="AL103" s="2"/>
    </row>
    <row r="104" spans="1:48" ht="14.25">
      <c r="A104" s="45"/>
      <c r="D104" s="29"/>
      <c r="E104" s="55"/>
      <c r="F104" s="30"/>
      <c r="G104" s="31"/>
      <c r="H104" s="31"/>
      <c r="I104" s="28"/>
      <c r="J104" s="31"/>
      <c r="K104" s="28"/>
      <c r="L104" s="28"/>
      <c r="M104" s="28"/>
      <c r="N104" s="28"/>
      <c r="O104" s="28"/>
      <c r="P104" s="28"/>
      <c r="Q104" s="28"/>
      <c r="R104" s="28"/>
      <c r="S104" s="31"/>
      <c r="T104" s="28"/>
      <c r="U104" s="28"/>
      <c r="V104" s="28"/>
      <c r="W104" s="28"/>
      <c r="X104" s="28"/>
      <c r="Y104" s="28"/>
      <c r="Z104" s="28"/>
      <c r="AA104" s="28"/>
      <c r="AB104" s="31"/>
      <c r="AC104" s="28"/>
      <c r="AD104" s="28"/>
      <c r="AE104" s="28"/>
      <c r="AF104" s="28"/>
      <c r="AG104" s="28"/>
      <c r="AH104" s="28"/>
      <c r="AI104" s="23"/>
      <c r="AJ104" s="23"/>
      <c r="AK104" s="2"/>
      <c r="AL104" s="2"/>
      <c r="AN104" s="1"/>
      <c r="AO104" s="1"/>
      <c r="AP104" s="1"/>
      <c r="AQ104" s="1"/>
      <c r="AR104" s="1"/>
      <c r="AT104" s="1"/>
    </row>
    <row r="105" spans="1:48" s="6" customFormat="1">
      <c r="A105" s="47" t="s">
        <v>156</v>
      </c>
      <c r="B105" s="32"/>
      <c r="C105" s="32"/>
      <c r="D105" s="32"/>
      <c r="E105" s="56"/>
      <c r="H105" s="33"/>
      <c r="I105" s="33"/>
      <c r="J105" s="33"/>
      <c r="K105" s="33"/>
      <c r="L105" s="33"/>
      <c r="M105" s="33"/>
      <c r="N105" s="33"/>
      <c r="O105" s="33"/>
      <c r="P105" s="34"/>
      <c r="Q105" s="34"/>
      <c r="AI105" s="7"/>
      <c r="AJ105" s="7"/>
    </row>
    <row r="106" spans="1:48" s="6" customFormat="1" ht="14.25">
      <c r="A106" s="48" t="s">
        <v>157</v>
      </c>
      <c r="B106" s="32" t="s">
        <v>22</v>
      </c>
      <c r="C106" s="35" t="s">
        <v>57</v>
      </c>
      <c r="D106" s="35" t="s">
        <v>228</v>
      </c>
      <c r="E106" s="57" t="s">
        <v>158</v>
      </c>
      <c r="F106" s="6" t="s">
        <v>44</v>
      </c>
      <c r="G106" s="6" t="s">
        <v>30</v>
      </c>
      <c r="H106" s="33" t="s">
        <v>38</v>
      </c>
      <c r="AB106" s="33">
        <v>25000</v>
      </c>
      <c r="AC106" s="33">
        <v>25000</v>
      </c>
      <c r="AD106" s="33">
        <v>25000</v>
      </c>
      <c r="AE106" s="33">
        <v>25000</v>
      </c>
      <c r="AF106" s="33">
        <v>25000</v>
      </c>
      <c r="AG106" s="33"/>
      <c r="AH106" s="33"/>
      <c r="AI106" s="36">
        <f t="shared" ref="AI106:AI141" si="24">SUM(AB106:AH106)</f>
        <v>125000</v>
      </c>
      <c r="AJ106" s="36">
        <f t="shared" ref="AJ106:AJ124" si="25">IF($H106="M-Su",(AB106+AC106+AD106+AE106+AF106+AG106+AH106)/7,IF($H106="Su-F",(AB106+AC106+AD106+AE106+AF106+AH106)/6,IF($H106="M-Sa",(AB106+AC106+AD106+AE106+AF106+AG106)/6,IF($H106="T-Sa",(AC106+AD106+AE106+AF106+AG106)/5,(AB106+AC106+AD106+AE106+AF106)/5))))</f>
        <v>25000</v>
      </c>
      <c r="AM106" s="5" t="s">
        <v>159</v>
      </c>
    </row>
    <row r="107" spans="1:48" s="6" customFormat="1" ht="14.25">
      <c r="A107" s="48" t="s">
        <v>160</v>
      </c>
      <c r="B107" s="32" t="s">
        <v>161</v>
      </c>
      <c r="C107" s="35" t="s">
        <v>162</v>
      </c>
      <c r="D107" s="35" t="s">
        <v>230</v>
      </c>
      <c r="E107" s="57" t="s">
        <v>163</v>
      </c>
      <c r="F107" s="6" t="s">
        <v>44</v>
      </c>
      <c r="G107" s="6" t="s">
        <v>30</v>
      </c>
      <c r="H107" s="33" t="s">
        <v>38</v>
      </c>
      <c r="AB107" s="33">
        <v>142154</v>
      </c>
      <c r="AC107" s="33">
        <v>142154</v>
      </c>
      <c r="AD107" s="33">
        <v>142154</v>
      </c>
      <c r="AE107" s="33">
        <v>142154</v>
      </c>
      <c r="AF107" s="33">
        <v>142154</v>
      </c>
      <c r="AG107" s="33"/>
      <c r="AH107" s="33"/>
      <c r="AI107" s="36">
        <f t="shared" si="24"/>
        <v>710770</v>
      </c>
      <c r="AJ107" s="36">
        <f t="shared" si="25"/>
        <v>142154</v>
      </c>
      <c r="AM107" s="5" t="s">
        <v>164</v>
      </c>
    </row>
    <row r="108" spans="1:48" s="6" customFormat="1" ht="14.25">
      <c r="A108" s="48" t="s">
        <v>165</v>
      </c>
      <c r="B108" s="32" t="s">
        <v>161</v>
      </c>
      <c r="C108" s="35" t="s">
        <v>162</v>
      </c>
      <c r="D108" s="35" t="s">
        <v>230</v>
      </c>
      <c r="E108" s="57" t="s">
        <v>166</v>
      </c>
      <c r="F108" s="6" t="s">
        <v>44</v>
      </c>
      <c r="G108" s="6" t="s">
        <v>30</v>
      </c>
      <c r="H108" s="33" t="s">
        <v>38</v>
      </c>
      <c r="AB108" s="33">
        <v>143008</v>
      </c>
      <c r="AC108" s="33">
        <v>143008</v>
      </c>
      <c r="AD108" s="33">
        <v>143008</v>
      </c>
      <c r="AE108" s="33">
        <v>143008</v>
      </c>
      <c r="AF108" s="33">
        <v>143008</v>
      </c>
      <c r="AG108" s="33"/>
      <c r="AH108" s="33"/>
      <c r="AI108" s="36">
        <f t="shared" si="24"/>
        <v>715040</v>
      </c>
      <c r="AJ108" s="36">
        <f t="shared" si="25"/>
        <v>143008</v>
      </c>
      <c r="AM108" s="5" t="s">
        <v>164</v>
      </c>
    </row>
    <row r="109" spans="1:48" s="6" customFormat="1" ht="14.25">
      <c r="A109" s="48" t="s">
        <v>167</v>
      </c>
      <c r="B109" s="32" t="s">
        <v>22</v>
      </c>
      <c r="C109" s="35" t="s">
        <v>64</v>
      </c>
      <c r="D109" s="29" t="s">
        <v>229</v>
      </c>
      <c r="E109" s="57" t="s">
        <v>77</v>
      </c>
      <c r="F109" s="6" t="s">
        <v>44</v>
      </c>
      <c r="G109" s="6" t="s">
        <v>30</v>
      </c>
      <c r="H109" s="33" t="s">
        <v>101</v>
      </c>
      <c r="AB109" s="33"/>
      <c r="AC109" s="33">
        <v>11000</v>
      </c>
      <c r="AD109" s="33">
        <v>11000</v>
      </c>
      <c r="AE109" s="33">
        <v>11000</v>
      </c>
      <c r="AF109" s="33">
        <v>11000</v>
      </c>
      <c r="AG109" s="33"/>
      <c r="AH109" s="33"/>
      <c r="AI109" s="36">
        <f t="shared" si="24"/>
        <v>44000</v>
      </c>
      <c r="AJ109" s="36">
        <f t="shared" si="25"/>
        <v>8800</v>
      </c>
      <c r="AM109" s="5" t="s">
        <v>168</v>
      </c>
    </row>
    <row r="110" spans="1:48" s="6" customFormat="1" ht="14.25">
      <c r="A110" s="48" t="s">
        <v>169</v>
      </c>
      <c r="B110" s="32" t="s">
        <v>22</v>
      </c>
      <c r="C110" s="35" t="s">
        <v>64</v>
      </c>
      <c r="D110" s="29" t="s">
        <v>229</v>
      </c>
      <c r="E110" s="57" t="s">
        <v>170</v>
      </c>
      <c r="F110" s="6" t="s">
        <v>44</v>
      </c>
      <c r="G110" s="6" t="s">
        <v>30</v>
      </c>
      <c r="H110" s="33" t="s">
        <v>38</v>
      </c>
      <c r="AB110" s="33">
        <v>60000</v>
      </c>
      <c r="AC110" s="33">
        <v>60000</v>
      </c>
      <c r="AD110" s="33">
        <v>60000</v>
      </c>
      <c r="AE110" s="33">
        <v>60000</v>
      </c>
      <c r="AF110" s="33">
        <v>60000</v>
      </c>
      <c r="AG110" s="33"/>
      <c r="AH110" s="33"/>
      <c r="AI110" s="36">
        <f t="shared" si="24"/>
        <v>300000</v>
      </c>
      <c r="AJ110" s="36">
        <f t="shared" si="25"/>
        <v>60000</v>
      </c>
      <c r="AM110" s="5" t="s">
        <v>171</v>
      </c>
    </row>
    <row r="111" spans="1:48" s="6" customFormat="1" ht="14.25">
      <c r="A111" s="48" t="s">
        <v>172</v>
      </c>
      <c r="B111" s="32" t="s">
        <v>22</v>
      </c>
      <c r="C111" s="35" t="s">
        <v>64</v>
      </c>
      <c r="D111" s="29" t="s">
        <v>229</v>
      </c>
      <c r="E111" s="57" t="s">
        <v>166</v>
      </c>
      <c r="F111" s="6" t="s">
        <v>44</v>
      </c>
      <c r="G111" s="6" t="s">
        <v>30</v>
      </c>
      <c r="H111" s="33" t="s">
        <v>38</v>
      </c>
      <c r="AB111" s="33">
        <v>32568</v>
      </c>
      <c r="AC111" s="33">
        <v>32568</v>
      </c>
      <c r="AD111" s="33">
        <v>32568</v>
      </c>
      <c r="AE111" s="33">
        <v>32568</v>
      </c>
      <c r="AF111" s="33">
        <v>32568</v>
      </c>
      <c r="AG111" s="33"/>
      <c r="AH111" s="33"/>
      <c r="AI111" s="36">
        <f t="shared" si="24"/>
        <v>162840</v>
      </c>
      <c r="AJ111" s="36">
        <f t="shared" si="25"/>
        <v>32568</v>
      </c>
      <c r="AM111" s="5" t="s">
        <v>173</v>
      </c>
    </row>
    <row r="112" spans="1:48" s="6" customFormat="1" ht="14.25">
      <c r="A112" s="48" t="s">
        <v>174</v>
      </c>
      <c r="B112" s="32" t="s">
        <v>175</v>
      </c>
      <c r="C112" s="35" t="s">
        <v>64</v>
      </c>
      <c r="D112" s="29" t="s">
        <v>229</v>
      </c>
      <c r="E112" s="57" t="s">
        <v>176</v>
      </c>
      <c r="F112" s="6" t="s">
        <v>25</v>
      </c>
      <c r="G112" s="6" t="s">
        <v>30</v>
      </c>
      <c r="H112" s="33" t="s">
        <v>38</v>
      </c>
      <c r="AB112" s="33">
        <v>41000</v>
      </c>
      <c r="AC112" s="33">
        <v>41000</v>
      </c>
      <c r="AD112" s="33">
        <v>41000</v>
      </c>
      <c r="AE112" s="33">
        <v>41000</v>
      </c>
      <c r="AF112" s="33">
        <v>41000</v>
      </c>
      <c r="AG112" s="33"/>
      <c r="AH112" s="33"/>
      <c r="AI112" s="36">
        <f t="shared" si="24"/>
        <v>205000</v>
      </c>
      <c r="AJ112" s="36">
        <f t="shared" si="25"/>
        <v>41000</v>
      </c>
      <c r="AM112" s="5" t="s">
        <v>177</v>
      </c>
    </row>
    <row r="113" spans="1:39" s="6" customFormat="1" ht="14.25">
      <c r="A113" s="48" t="s">
        <v>178</v>
      </c>
      <c r="B113" s="32" t="s">
        <v>22</v>
      </c>
      <c r="C113" s="35" t="s">
        <v>64</v>
      </c>
      <c r="D113" s="29" t="s">
        <v>229</v>
      </c>
      <c r="E113" s="57" t="s">
        <v>170</v>
      </c>
      <c r="F113" s="6" t="s">
        <v>44</v>
      </c>
      <c r="G113" s="6" t="s">
        <v>30</v>
      </c>
      <c r="H113" s="33" t="s">
        <v>38</v>
      </c>
      <c r="AB113" s="33">
        <v>258858</v>
      </c>
      <c r="AC113" s="33">
        <v>258858</v>
      </c>
      <c r="AD113" s="33">
        <v>258858</v>
      </c>
      <c r="AE113" s="33">
        <v>258858</v>
      </c>
      <c r="AF113" s="33">
        <v>258858</v>
      </c>
      <c r="AG113" s="33"/>
      <c r="AH113" s="33"/>
      <c r="AI113" s="36">
        <f t="shared" si="24"/>
        <v>1294290</v>
      </c>
      <c r="AJ113" s="36">
        <f t="shared" si="25"/>
        <v>258858</v>
      </c>
      <c r="AM113" s="5" t="s">
        <v>179</v>
      </c>
    </row>
    <row r="114" spans="1:39" s="6" customFormat="1" ht="14.25">
      <c r="A114" s="48" t="s">
        <v>180</v>
      </c>
      <c r="B114" s="32" t="s">
        <v>22</v>
      </c>
      <c r="C114" s="35" t="s">
        <v>64</v>
      </c>
      <c r="D114" s="29" t="s">
        <v>229</v>
      </c>
      <c r="E114" s="57" t="s">
        <v>166</v>
      </c>
      <c r="F114" s="6" t="s">
        <v>44</v>
      </c>
      <c r="G114" s="6" t="s">
        <v>30</v>
      </c>
      <c r="H114" s="33" t="s">
        <v>38</v>
      </c>
      <c r="AB114" s="33">
        <v>247236</v>
      </c>
      <c r="AC114" s="33">
        <v>247236</v>
      </c>
      <c r="AD114" s="33">
        <v>247236</v>
      </c>
      <c r="AE114" s="33">
        <v>247236</v>
      </c>
      <c r="AF114" s="33">
        <v>247236</v>
      </c>
      <c r="AG114" s="33"/>
      <c r="AH114" s="33"/>
      <c r="AI114" s="36">
        <f t="shared" si="24"/>
        <v>1236180</v>
      </c>
      <c r="AJ114" s="36">
        <f t="shared" si="25"/>
        <v>247236</v>
      </c>
      <c r="AM114" s="5" t="s">
        <v>181</v>
      </c>
    </row>
    <row r="115" spans="1:39" s="6" customFormat="1" ht="14.25">
      <c r="A115" s="48" t="s">
        <v>182</v>
      </c>
      <c r="B115" s="32" t="s">
        <v>22</v>
      </c>
      <c r="C115" s="35" t="s">
        <v>64</v>
      </c>
      <c r="D115" s="29" t="s">
        <v>229</v>
      </c>
      <c r="E115" s="57" t="s">
        <v>77</v>
      </c>
      <c r="F115" s="6" t="s">
        <v>44</v>
      </c>
      <c r="G115" s="6" t="s">
        <v>26</v>
      </c>
      <c r="H115" s="33" t="s">
        <v>38</v>
      </c>
      <c r="AB115" s="33">
        <v>102000</v>
      </c>
      <c r="AC115" s="33">
        <v>102000</v>
      </c>
      <c r="AD115" s="33">
        <v>102000</v>
      </c>
      <c r="AE115" s="33">
        <v>102000</v>
      </c>
      <c r="AF115" s="33">
        <v>102000</v>
      </c>
      <c r="AG115" s="33"/>
      <c r="AH115" s="33"/>
      <c r="AI115" s="36">
        <f t="shared" si="24"/>
        <v>510000</v>
      </c>
      <c r="AJ115" s="36">
        <f t="shared" si="25"/>
        <v>102000</v>
      </c>
      <c r="AM115" s="5">
        <v>2009</v>
      </c>
    </row>
    <row r="116" spans="1:39" s="6" customFormat="1" ht="14.25">
      <c r="A116" s="48" t="s">
        <v>183</v>
      </c>
      <c r="B116" s="32" t="s">
        <v>22</v>
      </c>
      <c r="C116" s="35" t="s">
        <v>23</v>
      </c>
      <c r="D116" s="29" t="s">
        <v>224</v>
      </c>
      <c r="E116" s="57" t="s">
        <v>170</v>
      </c>
      <c r="F116" s="6" t="s">
        <v>44</v>
      </c>
      <c r="G116" s="6" t="s">
        <v>30</v>
      </c>
      <c r="H116" s="33" t="s">
        <v>38</v>
      </c>
      <c r="AB116" s="33">
        <v>60000</v>
      </c>
      <c r="AC116" s="33">
        <v>60000</v>
      </c>
      <c r="AD116" s="33">
        <v>60000</v>
      </c>
      <c r="AE116" s="33">
        <v>60000</v>
      </c>
      <c r="AF116" s="33">
        <v>60000</v>
      </c>
      <c r="AG116" s="33"/>
      <c r="AH116" s="33"/>
      <c r="AI116" s="36">
        <f t="shared" si="24"/>
        <v>300000</v>
      </c>
      <c r="AJ116" s="36">
        <f t="shared" si="25"/>
        <v>60000</v>
      </c>
      <c r="AM116" s="5">
        <v>2007</v>
      </c>
    </row>
    <row r="117" spans="1:39" s="6" customFormat="1" ht="14.25">
      <c r="A117" s="48" t="s">
        <v>184</v>
      </c>
      <c r="B117" s="32" t="s">
        <v>22</v>
      </c>
      <c r="C117" s="35" t="s">
        <v>23</v>
      </c>
      <c r="D117" s="29" t="s">
        <v>224</v>
      </c>
      <c r="E117" s="57" t="s">
        <v>166</v>
      </c>
      <c r="F117" s="6" t="s">
        <v>44</v>
      </c>
      <c r="G117" s="6" t="s">
        <v>30</v>
      </c>
      <c r="H117" s="33" t="s">
        <v>38</v>
      </c>
      <c r="AB117" s="33">
        <v>39584</v>
      </c>
      <c r="AC117" s="33">
        <v>39584</v>
      </c>
      <c r="AD117" s="33">
        <v>39584</v>
      </c>
      <c r="AE117" s="33">
        <v>39584</v>
      </c>
      <c r="AF117" s="33">
        <v>39584</v>
      </c>
      <c r="AG117" s="33"/>
      <c r="AH117" s="33"/>
      <c r="AI117" s="36">
        <f t="shared" si="24"/>
        <v>197920</v>
      </c>
      <c r="AJ117" s="36">
        <f t="shared" si="25"/>
        <v>39584</v>
      </c>
      <c r="AM117" s="5">
        <v>2007</v>
      </c>
    </row>
    <row r="118" spans="1:39" s="6" customFormat="1" ht="14.25">
      <c r="A118" s="48" t="s">
        <v>185</v>
      </c>
      <c r="B118" s="32" t="s">
        <v>22</v>
      </c>
      <c r="C118" s="35" t="s">
        <v>23</v>
      </c>
      <c r="D118" s="29" t="s">
        <v>224</v>
      </c>
      <c r="E118" s="57" t="s">
        <v>170</v>
      </c>
      <c r="F118" s="6" t="s">
        <v>44</v>
      </c>
      <c r="G118" s="6" t="s">
        <v>30</v>
      </c>
      <c r="H118" s="33" t="s">
        <v>38</v>
      </c>
      <c r="AB118" s="33">
        <v>60000</v>
      </c>
      <c r="AC118" s="33">
        <v>60000</v>
      </c>
      <c r="AD118" s="33">
        <v>60000</v>
      </c>
      <c r="AE118" s="33">
        <v>60000</v>
      </c>
      <c r="AF118" s="33">
        <v>60000</v>
      </c>
      <c r="AG118" s="33"/>
      <c r="AH118" s="33"/>
      <c r="AI118" s="36">
        <f t="shared" si="24"/>
        <v>300000</v>
      </c>
      <c r="AJ118" s="36">
        <f t="shared" si="25"/>
        <v>60000</v>
      </c>
      <c r="AM118" s="5">
        <v>2007</v>
      </c>
    </row>
    <row r="119" spans="1:39" s="6" customFormat="1" ht="14.25">
      <c r="A119" s="48" t="s">
        <v>186</v>
      </c>
      <c r="B119" s="32" t="s">
        <v>22</v>
      </c>
      <c r="C119" s="35" t="s">
        <v>23</v>
      </c>
      <c r="D119" s="29" t="s">
        <v>224</v>
      </c>
      <c r="E119" s="57" t="s">
        <v>166</v>
      </c>
      <c r="F119" s="6" t="s">
        <v>44</v>
      </c>
      <c r="G119" s="6" t="s">
        <v>30</v>
      </c>
      <c r="H119" s="33" t="s">
        <v>38</v>
      </c>
      <c r="AB119" s="33">
        <v>31162</v>
      </c>
      <c r="AC119" s="33">
        <v>31162</v>
      </c>
      <c r="AD119" s="33">
        <v>31162</v>
      </c>
      <c r="AE119" s="33">
        <v>31162</v>
      </c>
      <c r="AF119" s="33">
        <v>31162</v>
      </c>
      <c r="AG119" s="33"/>
      <c r="AH119" s="33"/>
      <c r="AI119" s="36">
        <f t="shared" si="24"/>
        <v>155810</v>
      </c>
      <c r="AJ119" s="36">
        <f t="shared" si="25"/>
        <v>31162</v>
      </c>
      <c r="AM119" s="5">
        <v>2007</v>
      </c>
    </row>
    <row r="120" spans="1:39" s="6" customFormat="1" ht="14.25">
      <c r="A120" s="48" t="s">
        <v>187</v>
      </c>
      <c r="B120" s="32" t="s">
        <v>22</v>
      </c>
      <c r="C120" s="35" t="s">
        <v>40</v>
      </c>
      <c r="D120" s="35" t="s">
        <v>225</v>
      </c>
      <c r="E120" s="57" t="s">
        <v>24</v>
      </c>
      <c r="F120" s="6" t="s">
        <v>44</v>
      </c>
      <c r="G120" s="6" t="s">
        <v>30</v>
      </c>
      <c r="H120" s="33" t="s">
        <v>101</v>
      </c>
      <c r="AB120" s="33"/>
      <c r="AC120" s="33">
        <v>5200</v>
      </c>
      <c r="AD120" s="33">
        <v>5200</v>
      </c>
      <c r="AE120" s="33">
        <v>5200</v>
      </c>
      <c r="AF120" s="33">
        <v>5200</v>
      </c>
      <c r="AG120" s="33"/>
      <c r="AH120" s="33"/>
      <c r="AI120" s="36">
        <f t="shared" si="24"/>
        <v>20800</v>
      </c>
      <c r="AJ120" s="36">
        <f t="shared" si="25"/>
        <v>4160</v>
      </c>
      <c r="AM120" s="5">
        <v>2005</v>
      </c>
    </row>
    <row r="121" spans="1:39" s="6" customFormat="1" ht="14.25">
      <c r="A121" s="48" t="s">
        <v>188</v>
      </c>
      <c r="B121" s="32" t="s">
        <v>22</v>
      </c>
      <c r="C121" s="35" t="s">
        <v>40</v>
      </c>
      <c r="D121" s="35" t="s">
        <v>225</v>
      </c>
      <c r="E121" s="57" t="s">
        <v>24</v>
      </c>
      <c r="F121" s="6" t="s">
        <v>44</v>
      </c>
      <c r="G121" s="6" t="s">
        <v>30</v>
      </c>
      <c r="H121" s="33" t="s">
        <v>101</v>
      </c>
      <c r="AB121" s="33"/>
      <c r="AC121" s="33">
        <v>2900</v>
      </c>
      <c r="AD121" s="33">
        <v>2900</v>
      </c>
      <c r="AE121" s="33">
        <v>2900</v>
      </c>
      <c r="AF121" s="33">
        <v>2900</v>
      </c>
      <c r="AG121" s="33"/>
      <c r="AH121" s="33"/>
      <c r="AI121" s="36">
        <f t="shared" si="24"/>
        <v>11600</v>
      </c>
      <c r="AJ121" s="36">
        <f t="shared" si="25"/>
        <v>2320</v>
      </c>
      <c r="AM121" s="5">
        <v>2005</v>
      </c>
    </row>
    <row r="122" spans="1:39" s="6" customFormat="1" ht="14.25">
      <c r="A122" s="48" t="s">
        <v>189</v>
      </c>
      <c r="B122" s="32" t="s">
        <v>22</v>
      </c>
      <c r="C122" s="35" t="s">
        <v>40</v>
      </c>
      <c r="D122" s="35" t="s">
        <v>225</v>
      </c>
      <c r="E122" s="57" t="s">
        <v>24</v>
      </c>
      <c r="F122" s="6" t="s">
        <v>44</v>
      </c>
      <c r="G122" s="6" t="s">
        <v>30</v>
      </c>
      <c r="H122" s="33" t="s">
        <v>101</v>
      </c>
      <c r="AB122" s="33"/>
      <c r="AC122" s="33">
        <v>3200</v>
      </c>
      <c r="AD122" s="33">
        <v>3200</v>
      </c>
      <c r="AE122" s="33">
        <v>3200</v>
      </c>
      <c r="AF122" s="33">
        <v>3200</v>
      </c>
      <c r="AG122" s="33"/>
      <c r="AH122" s="33"/>
      <c r="AI122" s="36">
        <f t="shared" si="24"/>
        <v>12800</v>
      </c>
      <c r="AJ122" s="36">
        <f t="shared" si="25"/>
        <v>2560</v>
      </c>
      <c r="AM122" s="5">
        <v>2005</v>
      </c>
    </row>
    <row r="123" spans="1:39" s="6" customFormat="1" ht="28.5">
      <c r="A123" s="48" t="s">
        <v>190</v>
      </c>
      <c r="B123" s="32" t="s">
        <v>22</v>
      </c>
      <c r="C123" s="35" t="s">
        <v>40</v>
      </c>
      <c r="D123" s="35" t="s">
        <v>225</v>
      </c>
      <c r="E123" s="57" t="s">
        <v>24</v>
      </c>
      <c r="F123" s="6" t="s">
        <v>44</v>
      </c>
      <c r="G123" s="6" t="s">
        <v>30</v>
      </c>
      <c r="H123" s="33" t="s">
        <v>101</v>
      </c>
      <c r="AB123" s="33"/>
      <c r="AC123" s="33">
        <v>3200</v>
      </c>
      <c r="AD123" s="33">
        <v>3200</v>
      </c>
      <c r="AE123" s="33">
        <v>3200</v>
      </c>
      <c r="AF123" s="33">
        <v>3200</v>
      </c>
      <c r="AG123" s="33"/>
      <c r="AH123" s="33"/>
      <c r="AI123" s="36">
        <f t="shared" si="24"/>
        <v>12800</v>
      </c>
      <c r="AJ123" s="36">
        <f t="shared" si="25"/>
        <v>2560</v>
      </c>
      <c r="AM123" s="5">
        <v>2005</v>
      </c>
    </row>
    <row r="124" spans="1:39" s="6" customFormat="1" ht="14.25">
      <c r="A124" s="48" t="s">
        <v>191</v>
      </c>
      <c r="B124" s="32" t="s">
        <v>22</v>
      </c>
      <c r="C124" s="35" t="s">
        <v>40</v>
      </c>
      <c r="D124" s="35" t="s">
        <v>225</v>
      </c>
      <c r="E124" s="57" t="s">
        <v>24</v>
      </c>
      <c r="F124" s="6" t="s">
        <v>44</v>
      </c>
      <c r="G124" s="6" t="s">
        <v>30</v>
      </c>
      <c r="H124" s="33" t="s">
        <v>101</v>
      </c>
      <c r="AB124" s="33"/>
      <c r="AC124" s="33">
        <v>3000</v>
      </c>
      <c r="AD124" s="33">
        <v>3000</v>
      </c>
      <c r="AE124" s="33">
        <v>3000</v>
      </c>
      <c r="AF124" s="33">
        <v>3000</v>
      </c>
      <c r="AG124" s="33"/>
      <c r="AH124" s="33"/>
      <c r="AI124" s="36">
        <f t="shared" si="24"/>
        <v>12000</v>
      </c>
      <c r="AJ124" s="36">
        <f t="shared" si="25"/>
        <v>2400</v>
      </c>
      <c r="AM124" s="5">
        <v>2005</v>
      </c>
    </row>
    <row r="125" spans="1:39" s="6" customFormat="1" ht="14.25">
      <c r="A125" s="48" t="s">
        <v>192</v>
      </c>
      <c r="B125" s="32" t="s">
        <v>175</v>
      </c>
      <c r="C125" s="35" t="s">
        <v>40</v>
      </c>
      <c r="D125" s="35" t="s">
        <v>225</v>
      </c>
      <c r="E125" s="57" t="s">
        <v>77</v>
      </c>
      <c r="F125" s="6" t="s">
        <v>25</v>
      </c>
      <c r="G125" s="6" t="s">
        <v>30</v>
      </c>
      <c r="H125" s="33" t="s">
        <v>31</v>
      </c>
      <c r="AB125" s="33">
        <v>5500</v>
      </c>
      <c r="AC125" s="33">
        <v>5500</v>
      </c>
      <c r="AD125" s="33">
        <v>5500</v>
      </c>
      <c r="AE125" s="33">
        <v>5500</v>
      </c>
      <c r="AF125" s="33">
        <v>20000</v>
      </c>
      <c r="AG125" s="33">
        <v>5000</v>
      </c>
      <c r="AH125" s="33">
        <v>5000</v>
      </c>
      <c r="AI125" s="36">
        <f t="shared" ref="AI125" si="26">SUM(AB125:AH125)</f>
        <v>52000</v>
      </c>
      <c r="AJ125" s="36">
        <f t="shared" ref="AJ125" si="27">IF($I125="M-Su",(AB125+AC125+AD125+AE125+AF125+AG125+AH125)/7,IF($I125="M-F",(AB125+AC125+AD125+AE125+AF125+AH125)/5,IF($I125="W-F",(AB125+AC125+AD125+AE125+AF125+AG125+AH125)/3,IF($I125="T-F",(AC125+AD125+AE125+AF125+AG125)/4,(AB125+AC125+AD125+AE125+AF125)/5))))</f>
        <v>8400</v>
      </c>
      <c r="AM125" s="5">
        <v>2005</v>
      </c>
    </row>
    <row r="126" spans="1:39" s="6" customFormat="1" ht="14.25">
      <c r="A126" s="48" t="s">
        <v>193</v>
      </c>
      <c r="B126" s="32" t="s">
        <v>22</v>
      </c>
      <c r="C126" s="35" t="s">
        <v>40</v>
      </c>
      <c r="D126" s="35" t="s">
        <v>225</v>
      </c>
      <c r="E126" s="57" t="s">
        <v>24</v>
      </c>
      <c r="F126" s="6" t="s">
        <v>44</v>
      </c>
      <c r="G126" s="6" t="s">
        <v>30</v>
      </c>
      <c r="H126" s="33" t="s">
        <v>101</v>
      </c>
      <c r="AB126" s="33"/>
      <c r="AC126" s="33">
        <v>3400</v>
      </c>
      <c r="AD126" s="33">
        <v>3400</v>
      </c>
      <c r="AE126" s="33">
        <v>3400</v>
      </c>
      <c r="AF126" s="33">
        <v>3400</v>
      </c>
      <c r="AG126" s="33"/>
      <c r="AH126" s="33"/>
      <c r="AI126" s="36">
        <f t="shared" si="24"/>
        <v>13600</v>
      </c>
      <c r="AJ126" s="36">
        <f t="shared" ref="AJ126:AJ141" si="28">IF($H126="M-Su",(AB126+AC126+AD126+AE126+AF126+AG126+AH126)/7,IF($H126="Su-F",(AB126+AC126+AD126+AE126+AF126+AH126)/6,IF($H126="M-Sa",(AB126+AC126+AD126+AE126+AF126+AG126)/6,IF($H126="T-Sa",(AC126+AD126+AE126+AF126+AG126)/5,(AB126+AC126+AD126+AE126+AF126)/5))))</f>
        <v>2720</v>
      </c>
      <c r="AM126" s="5">
        <v>2005</v>
      </c>
    </row>
    <row r="127" spans="1:39" s="6" customFormat="1" ht="14.25">
      <c r="A127" s="48" t="s">
        <v>194</v>
      </c>
      <c r="B127" s="32" t="s">
        <v>22</v>
      </c>
      <c r="C127" s="35" t="s">
        <v>40</v>
      </c>
      <c r="D127" s="35" t="s">
        <v>225</v>
      </c>
      <c r="E127" s="57" t="s">
        <v>24</v>
      </c>
      <c r="F127" s="6" t="s">
        <v>44</v>
      </c>
      <c r="G127" s="6" t="s">
        <v>30</v>
      </c>
      <c r="H127" s="33" t="s">
        <v>101</v>
      </c>
      <c r="AB127" s="33"/>
      <c r="AC127" s="33">
        <v>5500</v>
      </c>
      <c r="AD127" s="33">
        <v>5500</v>
      </c>
      <c r="AE127" s="33">
        <v>5500</v>
      </c>
      <c r="AF127" s="33">
        <v>5500</v>
      </c>
      <c r="AG127" s="33"/>
      <c r="AH127" s="33"/>
      <c r="AI127" s="36">
        <f t="shared" si="24"/>
        <v>22000</v>
      </c>
      <c r="AJ127" s="36">
        <f t="shared" si="28"/>
        <v>4400</v>
      </c>
      <c r="AM127" s="5">
        <v>2005</v>
      </c>
    </row>
    <row r="128" spans="1:39" s="6" customFormat="1" ht="14.25">
      <c r="A128" s="48" t="s">
        <v>195</v>
      </c>
      <c r="B128" s="32" t="s">
        <v>22</v>
      </c>
      <c r="C128" s="35" t="s">
        <v>40</v>
      </c>
      <c r="D128" s="35" t="s">
        <v>225</v>
      </c>
      <c r="E128" s="57" t="s">
        <v>24</v>
      </c>
      <c r="F128" s="6" t="s">
        <v>44</v>
      </c>
      <c r="G128" s="6" t="s">
        <v>30</v>
      </c>
      <c r="H128" s="33" t="s">
        <v>101</v>
      </c>
      <c r="AB128" s="33"/>
      <c r="AC128" s="33">
        <v>7500</v>
      </c>
      <c r="AD128" s="33">
        <v>7500</v>
      </c>
      <c r="AE128" s="33">
        <v>7500</v>
      </c>
      <c r="AF128" s="33">
        <v>7500</v>
      </c>
      <c r="AG128" s="33"/>
      <c r="AH128" s="33"/>
      <c r="AI128" s="36">
        <f t="shared" si="24"/>
        <v>30000</v>
      </c>
      <c r="AJ128" s="36">
        <f t="shared" si="28"/>
        <v>6000</v>
      </c>
      <c r="AM128" s="5">
        <v>2005</v>
      </c>
    </row>
    <row r="129" spans="1:39" s="6" customFormat="1" ht="14.25">
      <c r="A129" s="48" t="s">
        <v>196</v>
      </c>
      <c r="B129" s="32" t="s">
        <v>22</v>
      </c>
      <c r="C129" s="35" t="s">
        <v>40</v>
      </c>
      <c r="D129" s="35" t="s">
        <v>225</v>
      </c>
      <c r="E129" s="57" t="s">
        <v>24</v>
      </c>
      <c r="F129" s="6" t="s">
        <v>44</v>
      </c>
      <c r="G129" s="6" t="s">
        <v>30</v>
      </c>
      <c r="H129" s="33" t="s">
        <v>101</v>
      </c>
      <c r="AB129" s="33"/>
      <c r="AC129" s="33">
        <v>3000</v>
      </c>
      <c r="AD129" s="33">
        <v>3000</v>
      </c>
      <c r="AE129" s="33">
        <v>3000</v>
      </c>
      <c r="AF129" s="33">
        <v>3000</v>
      </c>
      <c r="AG129" s="33"/>
      <c r="AH129" s="33"/>
      <c r="AI129" s="36">
        <f t="shared" si="24"/>
        <v>12000</v>
      </c>
      <c r="AJ129" s="36">
        <f t="shared" si="28"/>
        <v>2400</v>
      </c>
      <c r="AM129" s="5">
        <v>2005</v>
      </c>
    </row>
    <row r="130" spans="1:39" s="6" customFormat="1" ht="14.25">
      <c r="A130" s="48" t="s">
        <v>197</v>
      </c>
      <c r="B130" s="32" t="s">
        <v>22</v>
      </c>
      <c r="C130" s="35" t="s">
        <v>40</v>
      </c>
      <c r="D130" s="35" t="s">
        <v>225</v>
      </c>
      <c r="E130" s="57" t="s">
        <v>24</v>
      </c>
      <c r="F130" s="6" t="s">
        <v>44</v>
      </c>
      <c r="G130" s="6" t="s">
        <v>30</v>
      </c>
      <c r="H130" s="33" t="s">
        <v>101</v>
      </c>
      <c r="AB130" s="33"/>
      <c r="AC130" s="33">
        <v>3000</v>
      </c>
      <c r="AD130" s="33">
        <v>3000</v>
      </c>
      <c r="AE130" s="33">
        <v>3000</v>
      </c>
      <c r="AF130" s="33">
        <v>3000</v>
      </c>
      <c r="AG130" s="33"/>
      <c r="AH130" s="33"/>
      <c r="AI130" s="36">
        <f t="shared" si="24"/>
        <v>12000</v>
      </c>
      <c r="AJ130" s="36">
        <f t="shared" si="28"/>
        <v>2400</v>
      </c>
      <c r="AM130" s="5">
        <v>2005</v>
      </c>
    </row>
    <row r="131" spans="1:39" s="6" customFormat="1" ht="14.25">
      <c r="A131" s="48" t="s">
        <v>198</v>
      </c>
      <c r="B131" s="32" t="s">
        <v>22</v>
      </c>
      <c r="C131" s="35" t="s">
        <v>40</v>
      </c>
      <c r="D131" s="35" t="s">
        <v>225</v>
      </c>
      <c r="E131" s="57" t="s">
        <v>199</v>
      </c>
      <c r="F131" s="6" t="s">
        <v>44</v>
      </c>
      <c r="G131" s="6" t="s">
        <v>30</v>
      </c>
      <c r="H131" s="33" t="s">
        <v>38</v>
      </c>
      <c r="AB131" s="33">
        <v>2000</v>
      </c>
      <c r="AC131" s="33">
        <v>2000</v>
      </c>
      <c r="AD131" s="33">
        <v>2000</v>
      </c>
      <c r="AE131" s="33">
        <v>2000</v>
      </c>
      <c r="AF131" s="33">
        <v>2000</v>
      </c>
      <c r="AG131" s="33"/>
      <c r="AH131" s="33"/>
      <c r="AI131" s="36">
        <f t="shared" si="24"/>
        <v>10000</v>
      </c>
      <c r="AJ131" s="36">
        <f t="shared" si="28"/>
        <v>2000</v>
      </c>
      <c r="AM131" s="5">
        <v>2006</v>
      </c>
    </row>
    <row r="132" spans="1:39" s="6" customFormat="1" ht="28.5">
      <c r="A132" s="48" t="s">
        <v>200</v>
      </c>
      <c r="B132" s="32" t="s">
        <v>22</v>
      </c>
      <c r="C132" s="35" t="s">
        <v>40</v>
      </c>
      <c r="D132" s="35" t="s">
        <v>225</v>
      </c>
      <c r="E132" s="57" t="s">
        <v>24</v>
      </c>
      <c r="F132" s="6" t="s">
        <v>44</v>
      </c>
      <c r="G132" s="6" t="s">
        <v>30</v>
      </c>
      <c r="H132" s="33" t="s">
        <v>101</v>
      </c>
      <c r="AB132" s="33"/>
      <c r="AC132" s="33">
        <v>2000</v>
      </c>
      <c r="AD132" s="33">
        <v>2000</v>
      </c>
      <c r="AE132" s="33">
        <v>2000</v>
      </c>
      <c r="AF132" s="33">
        <v>2000</v>
      </c>
      <c r="AG132" s="33"/>
      <c r="AH132" s="33"/>
      <c r="AI132" s="36">
        <f t="shared" si="24"/>
        <v>8000</v>
      </c>
      <c r="AJ132" s="36">
        <f t="shared" si="28"/>
        <v>1600</v>
      </c>
      <c r="AM132" s="5">
        <v>2005</v>
      </c>
    </row>
    <row r="133" spans="1:39" s="6" customFormat="1" ht="14.25">
      <c r="A133" s="48" t="s">
        <v>201</v>
      </c>
      <c r="B133" s="32" t="s">
        <v>22</v>
      </c>
      <c r="C133" s="35" t="s">
        <v>40</v>
      </c>
      <c r="D133" s="35" t="s">
        <v>225</v>
      </c>
      <c r="E133" s="57" t="s">
        <v>24</v>
      </c>
      <c r="F133" s="6" t="s">
        <v>44</v>
      </c>
      <c r="G133" s="6" t="s">
        <v>30</v>
      </c>
      <c r="H133" s="33" t="s">
        <v>101</v>
      </c>
      <c r="AB133" s="33"/>
      <c r="AC133" s="33">
        <v>3200</v>
      </c>
      <c r="AD133" s="33">
        <v>3200</v>
      </c>
      <c r="AE133" s="33">
        <v>3200</v>
      </c>
      <c r="AF133" s="33">
        <v>3200</v>
      </c>
      <c r="AG133" s="33"/>
      <c r="AH133" s="33"/>
      <c r="AI133" s="36">
        <f t="shared" si="24"/>
        <v>12800</v>
      </c>
      <c r="AJ133" s="36">
        <f t="shared" si="28"/>
        <v>2560</v>
      </c>
      <c r="AM133" s="5">
        <v>2005</v>
      </c>
    </row>
    <row r="134" spans="1:39" s="6" customFormat="1" ht="14.25">
      <c r="A134" s="48" t="s">
        <v>202</v>
      </c>
      <c r="B134" s="32" t="s">
        <v>22</v>
      </c>
      <c r="C134" s="35" t="s">
        <v>40</v>
      </c>
      <c r="D134" s="35" t="s">
        <v>225</v>
      </c>
      <c r="E134" s="57" t="s">
        <v>24</v>
      </c>
      <c r="F134" s="6" t="s">
        <v>44</v>
      </c>
      <c r="G134" s="6" t="s">
        <v>30</v>
      </c>
      <c r="H134" s="33" t="s">
        <v>101</v>
      </c>
      <c r="AB134" s="33"/>
      <c r="AC134" s="33">
        <v>6950</v>
      </c>
      <c r="AD134" s="33">
        <v>6950</v>
      </c>
      <c r="AE134" s="33">
        <v>6950</v>
      </c>
      <c r="AF134" s="33">
        <v>6950</v>
      </c>
      <c r="AG134" s="33"/>
      <c r="AH134" s="33"/>
      <c r="AI134" s="36">
        <f t="shared" si="24"/>
        <v>27800</v>
      </c>
      <c r="AJ134" s="36">
        <f t="shared" si="28"/>
        <v>5560</v>
      </c>
      <c r="AM134" s="5">
        <v>2005</v>
      </c>
    </row>
    <row r="135" spans="1:39" s="6" customFormat="1" ht="14.25">
      <c r="A135" s="48" t="s">
        <v>203</v>
      </c>
      <c r="B135" s="32" t="s">
        <v>22</v>
      </c>
      <c r="C135" s="35" t="s">
        <v>40</v>
      </c>
      <c r="D135" s="35" t="s">
        <v>225</v>
      </c>
      <c r="E135" s="57" t="s">
        <v>24</v>
      </c>
      <c r="F135" s="6" t="s">
        <v>44</v>
      </c>
      <c r="G135" s="6" t="s">
        <v>30</v>
      </c>
      <c r="H135" s="33" t="s">
        <v>101</v>
      </c>
      <c r="AB135" s="33"/>
      <c r="AC135" s="33">
        <v>7000</v>
      </c>
      <c r="AD135" s="33">
        <v>7000</v>
      </c>
      <c r="AE135" s="33">
        <v>7000</v>
      </c>
      <c r="AF135" s="33">
        <v>7000</v>
      </c>
      <c r="AG135" s="33"/>
      <c r="AH135" s="33"/>
      <c r="AI135" s="36">
        <f t="shared" si="24"/>
        <v>28000</v>
      </c>
      <c r="AJ135" s="36">
        <f t="shared" si="28"/>
        <v>5600</v>
      </c>
      <c r="AM135" s="5">
        <v>2005</v>
      </c>
    </row>
    <row r="136" spans="1:39" s="6" customFormat="1" ht="14.25">
      <c r="A136" s="48" t="s">
        <v>204</v>
      </c>
      <c r="B136" s="32" t="s">
        <v>22</v>
      </c>
      <c r="C136" s="35" t="s">
        <v>40</v>
      </c>
      <c r="D136" s="35" t="s">
        <v>225</v>
      </c>
      <c r="E136" s="57" t="s">
        <v>170</v>
      </c>
      <c r="F136" s="6" t="s">
        <v>44</v>
      </c>
      <c r="G136" s="6" t="s">
        <v>30</v>
      </c>
      <c r="H136" s="33" t="s">
        <v>38</v>
      </c>
      <c r="AB136" s="33">
        <v>120000</v>
      </c>
      <c r="AC136" s="33">
        <v>120000</v>
      </c>
      <c r="AD136" s="33">
        <v>120000</v>
      </c>
      <c r="AE136" s="33">
        <v>120000</v>
      </c>
      <c r="AF136" s="33">
        <v>120000</v>
      </c>
      <c r="AG136" s="33"/>
      <c r="AH136" s="33"/>
      <c r="AI136" s="36">
        <f t="shared" si="24"/>
        <v>600000</v>
      </c>
      <c r="AJ136" s="36">
        <f t="shared" si="28"/>
        <v>120000</v>
      </c>
      <c r="AM136" s="5">
        <v>2005</v>
      </c>
    </row>
    <row r="137" spans="1:39" s="6" customFormat="1" ht="14.25">
      <c r="A137" s="48" t="s">
        <v>205</v>
      </c>
      <c r="B137" s="32" t="s">
        <v>22</v>
      </c>
      <c r="C137" s="35" t="s">
        <v>40</v>
      </c>
      <c r="D137" s="35" t="s">
        <v>225</v>
      </c>
      <c r="E137" s="57" t="s">
        <v>166</v>
      </c>
      <c r="F137" s="6" t="s">
        <v>44</v>
      </c>
      <c r="G137" s="6" t="s">
        <v>30</v>
      </c>
      <c r="H137" s="33" t="s">
        <v>38</v>
      </c>
      <c r="AB137" s="33">
        <v>122330</v>
      </c>
      <c r="AC137" s="33">
        <v>122330</v>
      </c>
      <c r="AD137" s="33">
        <v>122330</v>
      </c>
      <c r="AE137" s="33">
        <v>122330</v>
      </c>
      <c r="AF137" s="33">
        <v>122330</v>
      </c>
      <c r="AG137" s="33"/>
      <c r="AH137" s="33"/>
      <c r="AI137" s="36">
        <f t="shared" si="24"/>
        <v>611650</v>
      </c>
      <c r="AJ137" s="36">
        <f t="shared" si="28"/>
        <v>122330</v>
      </c>
      <c r="AM137" s="5">
        <v>2005</v>
      </c>
    </row>
    <row r="138" spans="1:39" s="6" customFormat="1" ht="14.25">
      <c r="A138" s="48" t="s">
        <v>206</v>
      </c>
      <c r="B138" s="32" t="s">
        <v>22</v>
      </c>
      <c r="C138" s="35" t="s">
        <v>40</v>
      </c>
      <c r="D138" s="35" t="s">
        <v>225</v>
      </c>
      <c r="E138" s="57" t="s">
        <v>24</v>
      </c>
      <c r="F138" s="6" t="s">
        <v>44</v>
      </c>
      <c r="G138" s="6" t="s">
        <v>30</v>
      </c>
      <c r="H138" s="33" t="s">
        <v>101</v>
      </c>
      <c r="AB138" s="33"/>
      <c r="AC138" s="33">
        <v>3200</v>
      </c>
      <c r="AD138" s="33">
        <v>3200</v>
      </c>
      <c r="AE138" s="33">
        <v>3200</v>
      </c>
      <c r="AF138" s="33">
        <v>3200</v>
      </c>
      <c r="AG138" s="33"/>
      <c r="AH138" s="33"/>
      <c r="AI138" s="36">
        <f t="shared" si="24"/>
        <v>12800</v>
      </c>
      <c r="AJ138" s="36">
        <f t="shared" si="28"/>
        <v>2560</v>
      </c>
      <c r="AM138" s="5">
        <v>2005</v>
      </c>
    </row>
    <row r="139" spans="1:39" s="6" customFormat="1" ht="14.25">
      <c r="A139" s="48" t="s">
        <v>207</v>
      </c>
      <c r="B139" s="32" t="s">
        <v>22</v>
      </c>
      <c r="C139" s="35" t="s">
        <v>40</v>
      </c>
      <c r="D139" s="35" t="s">
        <v>225</v>
      </c>
      <c r="E139" s="57" t="s">
        <v>24</v>
      </c>
      <c r="F139" s="6" t="s">
        <v>44</v>
      </c>
      <c r="G139" s="6" t="s">
        <v>30</v>
      </c>
      <c r="H139" s="33" t="s">
        <v>101</v>
      </c>
      <c r="AB139" s="33"/>
      <c r="AC139" s="33">
        <v>3300</v>
      </c>
      <c r="AD139" s="33">
        <v>3300</v>
      </c>
      <c r="AE139" s="33">
        <v>3300</v>
      </c>
      <c r="AF139" s="33">
        <v>3300</v>
      </c>
      <c r="AG139" s="33"/>
      <c r="AH139" s="33"/>
      <c r="AI139" s="36">
        <f t="shared" si="24"/>
        <v>13200</v>
      </c>
      <c r="AJ139" s="36">
        <f t="shared" si="28"/>
        <v>2640</v>
      </c>
      <c r="AM139" s="5">
        <v>2005</v>
      </c>
    </row>
    <row r="140" spans="1:39" s="6" customFormat="1" ht="14.25">
      <c r="A140" s="48" t="s">
        <v>208</v>
      </c>
      <c r="B140" s="32" t="s">
        <v>22</v>
      </c>
      <c r="C140" s="35" t="s">
        <v>40</v>
      </c>
      <c r="D140" s="35" t="s">
        <v>225</v>
      </c>
      <c r="E140" s="57" t="s">
        <v>24</v>
      </c>
      <c r="F140" s="6" t="s">
        <v>44</v>
      </c>
      <c r="G140" s="6" t="s">
        <v>30</v>
      </c>
      <c r="H140" s="33" t="s">
        <v>38</v>
      </c>
      <c r="AB140" s="33">
        <v>9500</v>
      </c>
      <c r="AC140" s="33">
        <v>9500</v>
      </c>
      <c r="AD140" s="33">
        <v>9500</v>
      </c>
      <c r="AE140" s="33">
        <v>9500</v>
      </c>
      <c r="AF140" s="33">
        <v>9500</v>
      </c>
      <c r="AG140" s="33"/>
      <c r="AH140" s="33"/>
      <c r="AI140" s="36">
        <f t="shared" si="24"/>
        <v>47500</v>
      </c>
      <c r="AJ140" s="36">
        <f t="shared" si="28"/>
        <v>9500</v>
      </c>
      <c r="AM140" s="5">
        <v>2005</v>
      </c>
    </row>
    <row r="141" spans="1:39" s="6" customFormat="1" ht="14.25">
      <c r="A141" s="48" t="s">
        <v>209</v>
      </c>
      <c r="B141" s="32" t="s">
        <v>22</v>
      </c>
      <c r="C141" s="35" t="s">
        <v>40</v>
      </c>
      <c r="D141" s="35" t="s">
        <v>225</v>
      </c>
      <c r="E141" s="57" t="s">
        <v>199</v>
      </c>
      <c r="F141" s="6" t="s">
        <v>44</v>
      </c>
      <c r="G141" s="6" t="s">
        <v>30</v>
      </c>
      <c r="H141" s="33" t="s">
        <v>38</v>
      </c>
      <c r="AB141" s="33">
        <v>2000</v>
      </c>
      <c r="AC141" s="33">
        <v>2000</v>
      </c>
      <c r="AD141" s="33">
        <v>2000</v>
      </c>
      <c r="AE141" s="33">
        <v>2000</v>
      </c>
      <c r="AF141" s="33">
        <v>2000</v>
      </c>
      <c r="AG141" s="33"/>
      <c r="AH141" s="33"/>
      <c r="AI141" s="36">
        <f t="shared" si="24"/>
        <v>10000</v>
      </c>
      <c r="AJ141" s="36">
        <f t="shared" si="28"/>
        <v>2000</v>
      </c>
      <c r="AM141" s="5">
        <v>2006</v>
      </c>
    </row>
    <row r="142" spans="1:39" s="37" customFormat="1">
      <c r="A142" s="49"/>
      <c r="B142" s="39">
        <f>COUNTA(A106:A141)</f>
        <v>36</v>
      </c>
      <c r="C142" s="40"/>
      <c r="D142" s="40">
        <f>COUNTA(A106:A141)</f>
        <v>36</v>
      </c>
      <c r="E142" s="58"/>
      <c r="F142" s="39"/>
      <c r="G142" s="39"/>
      <c r="H142" s="39"/>
      <c r="AB142" s="41">
        <f>SUM(AB106:AB141)</f>
        <v>1503900</v>
      </c>
      <c r="AC142" s="41">
        <f t="shared" ref="AC142:AJ142" si="29">SUM(AC106:AC141)</f>
        <v>1580450</v>
      </c>
      <c r="AD142" s="41">
        <f t="shared" si="29"/>
        <v>1580450</v>
      </c>
      <c r="AE142" s="41">
        <f t="shared" si="29"/>
        <v>1580450</v>
      </c>
      <c r="AF142" s="41">
        <f t="shared" si="29"/>
        <v>1594950</v>
      </c>
      <c r="AG142" s="41">
        <f t="shared" si="29"/>
        <v>5000</v>
      </c>
      <c r="AH142" s="41">
        <f t="shared" si="29"/>
        <v>5000</v>
      </c>
      <c r="AI142" s="42">
        <f t="shared" si="29"/>
        <v>7850200</v>
      </c>
      <c r="AJ142" s="42">
        <f t="shared" si="29"/>
        <v>1568040</v>
      </c>
    </row>
    <row r="143" spans="1:39" s="6" customFormat="1" ht="14.25">
      <c r="A143" s="48"/>
      <c r="B143" s="32"/>
      <c r="C143" s="32"/>
      <c r="D143" s="32"/>
      <c r="E143" s="57"/>
      <c r="H143" s="33"/>
      <c r="AB143" s="4"/>
      <c r="AC143" s="33"/>
      <c r="AD143" s="33"/>
      <c r="AE143" s="33"/>
      <c r="AF143" s="33"/>
      <c r="AG143" s="33"/>
      <c r="AH143" s="33"/>
      <c r="AI143" s="34"/>
      <c r="AJ143" s="34"/>
      <c r="AM143" s="5"/>
    </row>
    <row r="144" spans="1:39" s="6" customFormat="1" ht="14.25">
      <c r="A144" s="48"/>
      <c r="B144" s="32"/>
      <c r="C144" s="32"/>
      <c r="D144" s="3"/>
      <c r="E144" s="56"/>
      <c r="P144" s="7"/>
      <c r="Q144" s="7"/>
      <c r="AI144" s="7"/>
      <c r="AJ144" s="7"/>
    </row>
    <row r="145" spans="1:46" s="6" customFormat="1">
      <c r="A145" s="47" t="s">
        <v>210</v>
      </c>
      <c r="B145" s="7"/>
      <c r="D145" s="32"/>
      <c r="E145" s="56"/>
      <c r="AI145" s="7"/>
      <c r="AJ145" s="7"/>
    </row>
    <row r="146" spans="1:46" s="6" customFormat="1" ht="28.5">
      <c r="A146" s="48" t="s">
        <v>211</v>
      </c>
      <c r="B146" s="32" t="s">
        <v>161</v>
      </c>
      <c r="C146" s="35" t="s">
        <v>162</v>
      </c>
      <c r="D146" s="35" t="s">
        <v>230</v>
      </c>
      <c r="E146" s="57" t="s">
        <v>212</v>
      </c>
      <c r="F146" s="6" t="s">
        <v>44</v>
      </c>
      <c r="G146" s="6" t="s">
        <v>30</v>
      </c>
      <c r="H146" s="33" t="s">
        <v>38</v>
      </c>
      <c r="AB146" s="33">
        <v>70000</v>
      </c>
      <c r="AC146" s="33">
        <v>70000</v>
      </c>
      <c r="AD146" s="33">
        <v>70000</v>
      </c>
      <c r="AE146" s="33">
        <v>70000</v>
      </c>
      <c r="AF146" s="33">
        <v>70000</v>
      </c>
      <c r="AG146" s="33"/>
      <c r="AH146" s="33"/>
      <c r="AI146" s="36">
        <f>SUM(AB146:AH146)</f>
        <v>350000</v>
      </c>
      <c r="AJ146" s="36">
        <f>IF($H146="M-Su",(AB146+AC146+AD146+AE146+AF146+AG146+AH146)/7,IF($H146="Su-F",(AB146+AC146+AD146+AE146+AF146+AH146)/6,IF($H146="M-Sa",(AB146+AC146+AD146+AE146+AF146+AG146)/6,IF($H146="T-Sa",(AC146+AD146+AE146+AF146+AG146)/5,(AB146+AC146+AD146+AE146+AF146)/5))))</f>
        <v>70000</v>
      </c>
      <c r="AM146" s="5" t="s">
        <v>213</v>
      </c>
    </row>
    <row r="147" spans="1:46" s="6" customFormat="1" ht="14.25">
      <c r="A147" s="48" t="s">
        <v>214</v>
      </c>
      <c r="B147" s="32" t="s">
        <v>161</v>
      </c>
      <c r="C147" s="35" t="s">
        <v>64</v>
      </c>
      <c r="D147" s="29" t="s">
        <v>229</v>
      </c>
      <c r="E147" s="57" t="s">
        <v>166</v>
      </c>
      <c r="F147" s="6" t="s">
        <v>44</v>
      </c>
      <c r="G147" s="6" t="s">
        <v>30</v>
      </c>
      <c r="H147" s="33" t="s">
        <v>38</v>
      </c>
      <c r="AB147" s="33">
        <v>41000</v>
      </c>
      <c r="AC147" s="33">
        <v>41000</v>
      </c>
      <c r="AD147" s="33">
        <v>41000</v>
      </c>
      <c r="AE147" s="33">
        <v>41000</v>
      </c>
      <c r="AF147" s="33">
        <v>41000</v>
      </c>
      <c r="AG147" s="33"/>
      <c r="AH147" s="33"/>
      <c r="AI147" s="36">
        <f>SUM(AB147:AH147)</f>
        <v>205000</v>
      </c>
      <c r="AJ147" s="36">
        <f>IF($H147="M-Su",(AB147+AC147+AD147+AE147+AF147+AG147+AH147)/7,IF($H147="Su-F",(AB147+AC147+AD147+AE147+AF147+AH147)/6,IF($H147="M-Sa",(AB147+AC147+AD147+AE147+AF147+AG147)/6,IF($H147="T-Sa",(AC147+AD147+AE147+AF147+AG147)/5,(AB147+AC147+AD147+AE147+AF147)/5))))</f>
        <v>41000</v>
      </c>
      <c r="AM147" s="5" t="s">
        <v>215</v>
      </c>
    </row>
    <row r="148" spans="1:46" s="6" customFormat="1" ht="14.25">
      <c r="A148" s="48" t="s">
        <v>216</v>
      </c>
      <c r="B148" s="32" t="s">
        <v>22</v>
      </c>
      <c r="C148" s="32" t="s">
        <v>23</v>
      </c>
      <c r="D148" s="32" t="s">
        <v>224</v>
      </c>
      <c r="E148" s="57" t="s">
        <v>217</v>
      </c>
      <c r="F148" s="6" t="s">
        <v>44</v>
      </c>
      <c r="G148" s="6" t="s">
        <v>30</v>
      </c>
      <c r="H148" s="33" t="s">
        <v>38</v>
      </c>
      <c r="AB148" s="33">
        <v>10000</v>
      </c>
      <c r="AC148" s="33">
        <v>10000</v>
      </c>
      <c r="AD148" s="33">
        <v>10000</v>
      </c>
      <c r="AE148" s="33">
        <v>10000</v>
      </c>
      <c r="AF148" s="33">
        <v>10000</v>
      </c>
      <c r="AG148" s="33"/>
      <c r="AH148" s="33"/>
      <c r="AI148" s="36">
        <f>SUM(AB148:AH148)</f>
        <v>50000</v>
      </c>
      <c r="AJ148" s="36">
        <f>IF($H148="M-Su",(AB148+AC148+AD148+AE148+AF148+AG148+AH148)/7,IF($H148="Su-F",(AB148+AC148+AD148+AE148+AF148+AH148)/6,IF($H148="M-Sa",(AB148+AC148+AD148+AE148+AF148+AG148)/6,IF($H148="T-Sa",(AC148+AD148+AE148+AF148+AG148)/5,(AB148+AC148+AD148+AE148+AF148)/5))))</f>
        <v>10000</v>
      </c>
      <c r="AM148" s="5">
        <v>2007</v>
      </c>
    </row>
    <row r="149" spans="1:46" s="6" customFormat="1" ht="14.25">
      <c r="A149" s="48" t="s">
        <v>218</v>
      </c>
      <c r="B149" s="32" t="s">
        <v>22</v>
      </c>
      <c r="C149" s="32" t="s">
        <v>23</v>
      </c>
      <c r="D149" s="32" t="s">
        <v>224</v>
      </c>
      <c r="E149" s="57" t="s">
        <v>217</v>
      </c>
      <c r="F149" s="6" t="s">
        <v>44</v>
      </c>
      <c r="G149" s="6" t="s">
        <v>30</v>
      </c>
      <c r="H149" s="33" t="s">
        <v>38</v>
      </c>
      <c r="AB149" s="33">
        <v>5000</v>
      </c>
      <c r="AC149" s="33">
        <v>5000</v>
      </c>
      <c r="AD149" s="33">
        <v>5000</v>
      </c>
      <c r="AE149" s="33">
        <v>5000</v>
      </c>
      <c r="AF149" s="33">
        <v>5000</v>
      </c>
      <c r="AG149" s="33"/>
      <c r="AH149" s="33"/>
      <c r="AI149" s="36">
        <f>SUM(AB149:AH149)</f>
        <v>25000</v>
      </c>
      <c r="AJ149" s="36">
        <f>IF($H149="M-Su",(AB149+AC149+AD149+AE149+AF149+AG149+AH149)/7,IF($H149="Su-F",(AB149+AC149+AD149+AE149+AF149+AH149)/6,IF($H149="M-Sa",(AB149+AC149+AD149+AE149+AF149+AG149)/6,IF($H149="T-Sa",(AC149+AD149+AE149+AF149+AG149)/5,(AB149+AC149+AD149+AE149+AF149)/5))))</f>
        <v>5000</v>
      </c>
      <c r="AM149" s="5">
        <v>2007</v>
      </c>
    </row>
    <row r="150" spans="1:46" s="6" customFormat="1" ht="14.25">
      <c r="A150" s="48" t="s">
        <v>219</v>
      </c>
      <c r="B150" s="32" t="s">
        <v>22</v>
      </c>
      <c r="C150" s="32" t="s">
        <v>64</v>
      </c>
      <c r="D150" s="32" t="s">
        <v>229</v>
      </c>
      <c r="E150" s="57" t="s">
        <v>217</v>
      </c>
      <c r="F150" s="6" t="s">
        <v>44</v>
      </c>
      <c r="G150" s="6" t="s">
        <v>26</v>
      </c>
      <c r="H150" s="33" t="s">
        <v>38</v>
      </c>
      <c r="AB150" s="33">
        <v>8500</v>
      </c>
      <c r="AC150" s="33">
        <v>8500</v>
      </c>
      <c r="AD150" s="33">
        <v>8500</v>
      </c>
      <c r="AE150" s="33">
        <v>8500</v>
      </c>
      <c r="AF150" s="33">
        <v>8500</v>
      </c>
      <c r="AG150" s="33"/>
      <c r="AH150" s="33"/>
      <c r="AI150" s="36">
        <f>SUM(AB150:AH150)</f>
        <v>42500</v>
      </c>
      <c r="AJ150" s="36">
        <f>IF($H150="M-Su",(AB150+AC150+AD150+AE150+AF150+AG150+AH150)/7,IF($H150="Su-F",(AB150+AC150+AD150+AE150+AF150+AH150)/6,IF($H150="M-Sa",(AB150+AC150+AD150+AE150+AF150+AG150)/6,IF($H150="T-Sa",(AC150+AD150+AE150+AF150+AG150)/5,(AB150+AC150+AD150+AE150+AF150)/5))))</f>
        <v>8500</v>
      </c>
      <c r="AM150" s="5" t="s">
        <v>173</v>
      </c>
    </row>
    <row r="151" spans="1:46" s="18" customFormat="1" ht="15.75">
      <c r="A151" s="44"/>
      <c r="D151" s="60">
        <f>COUNTA(A146:A150)</f>
        <v>5</v>
      </c>
      <c r="E151" s="59"/>
      <c r="H151" s="8"/>
      <c r="I151" s="8"/>
      <c r="AI151" s="17"/>
      <c r="AJ151" s="17"/>
      <c r="AK151" s="9"/>
      <c r="AL151" s="9"/>
      <c r="AN151" s="10"/>
      <c r="AO151" s="10"/>
      <c r="AP151" s="11"/>
      <c r="AQ151" s="11"/>
      <c r="AR151" s="10"/>
      <c r="AS151" s="12"/>
      <c r="AT151" s="11"/>
    </row>
    <row r="152" spans="1:46" s="16" customFormat="1">
      <c r="A152" s="50" t="s">
        <v>221</v>
      </c>
      <c r="D152" s="43"/>
      <c r="E152" s="53"/>
      <c r="H152" s="13"/>
      <c r="I152" s="13"/>
      <c r="AI152" s="22"/>
      <c r="AJ152" s="22"/>
      <c r="AK152" s="14"/>
      <c r="AL152" s="14"/>
      <c r="AN152" s="2"/>
      <c r="AO152" s="2"/>
      <c r="AP152" s="19"/>
      <c r="AQ152" s="19"/>
      <c r="AR152" s="2"/>
      <c r="AS152" s="1"/>
      <c r="AT152" s="19"/>
    </row>
    <row r="153" spans="1:46" s="16" customFormat="1" ht="25.5">
      <c r="A153" s="51" t="s">
        <v>0</v>
      </c>
      <c r="D153" s="43"/>
      <c r="E153" s="53"/>
      <c r="H153" s="13"/>
      <c r="I153" s="13"/>
      <c r="AI153" s="22"/>
      <c r="AJ153" s="22"/>
      <c r="AK153" s="14"/>
      <c r="AL153" s="14"/>
      <c r="AN153" s="2"/>
      <c r="AO153" s="2"/>
      <c r="AP153" s="19"/>
      <c r="AQ153" s="19"/>
      <c r="AR153" s="2"/>
      <c r="AS153" s="1"/>
      <c r="AT153" s="19"/>
    </row>
    <row r="154" spans="1:46" s="16" customFormat="1">
      <c r="A154" s="51" t="s">
        <v>1</v>
      </c>
      <c r="D154" s="43"/>
      <c r="E154" s="53"/>
      <c r="H154" s="13"/>
      <c r="I154" s="13"/>
      <c r="AI154" s="22"/>
      <c r="AJ154" s="22"/>
      <c r="AK154" s="14"/>
      <c r="AL154" s="14"/>
      <c r="AN154" s="2"/>
      <c r="AO154" s="2"/>
      <c r="AP154" s="19"/>
      <c r="AQ154" s="19"/>
      <c r="AR154" s="2"/>
      <c r="AS154" s="1"/>
      <c r="AT154" s="19"/>
    </row>
    <row r="155" spans="1:46" s="16" customFormat="1">
      <c r="A155" s="51" t="s">
        <v>220</v>
      </c>
      <c r="D155" s="43"/>
      <c r="E155" s="53"/>
      <c r="H155" s="13"/>
      <c r="I155" s="13"/>
      <c r="AI155" s="22"/>
      <c r="AJ155" s="22"/>
      <c r="AK155" s="14"/>
      <c r="AL155" s="14"/>
      <c r="AN155" s="2"/>
      <c r="AO155" s="2"/>
      <c r="AP155" s="19"/>
      <c r="AQ155" s="19"/>
      <c r="AR155" s="2"/>
      <c r="AS155" s="1"/>
      <c r="AT155" s="19"/>
    </row>
    <row r="156" spans="1:46" s="16" customFormat="1">
      <c r="A156" s="45"/>
      <c r="D156" s="43"/>
      <c r="E156" s="53"/>
      <c r="H156" s="13"/>
      <c r="I156" s="13"/>
      <c r="AI156" s="22"/>
      <c r="AJ156" s="22"/>
      <c r="AK156" s="14"/>
      <c r="AL156" s="14"/>
      <c r="AN156" s="2"/>
      <c r="AO156" s="2"/>
      <c r="AP156" s="19"/>
      <c r="AQ156" s="19"/>
      <c r="AR156" s="2"/>
      <c r="AS156" s="1"/>
      <c r="AT156" s="19"/>
    </row>
    <row r="157" spans="1:46" s="16" customFormat="1">
      <c r="A157" s="45"/>
      <c r="D157" s="43"/>
      <c r="E157" s="53"/>
      <c r="H157" s="13"/>
      <c r="I157" s="13"/>
      <c r="AI157" s="22"/>
      <c r="AJ157" s="22"/>
      <c r="AK157" s="14"/>
      <c r="AL157" s="14"/>
      <c r="AN157" s="2"/>
      <c r="AO157" s="2"/>
      <c r="AP157" s="19"/>
      <c r="AQ157" s="19"/>
      <c r="AR157" s="2"/>
      <c r="AS157" s="1"/>
      <c r="AT157" s="19"/>
    </row>
    <row r="158" spans="1:46" s="16" customFormat="1">
      <c r="A158" s="45"/>
      <c r="D158" s="43"/>
      <c r="E158" s="53"/>
      <c r="H158" s="13"/>
      <c r="I158" s="13"/>
      <c r="AI158" s="22"/>
      <c r="AJ158" s="22"/>
      <c r="AK158" s="14"/>
      <c r="AL158" s="14"/>
      <c r="AN158" s="2"/>
      <c r="AO158" s="2"/>
      <c r="AP158" s="19"/>
      <c r="AQ158" s="19"/>
      <c r="AR158" s="2"/>
      <c r="AS158" s="1"/>
      <c r="AT158" s="19"/>
    </row>
    <row r="159" spans="1:46" s="16" customFormat="1">
      <c r="A159" s="45"/>
      <c r="D159" s="43"/>
      <c r="E159" s="53"/>
      <c r="H159" s="13"/>
      <c r="I159" s="13"/>
      <c r="AI159" s="22"/>
      <c r="AJ159" s="22"/>
      <c r="AK159" s="14"/>
      <c r="AL159" s="14"/>
      <c r="AN159" s="2"/>
      <c r="AO159" s="2"/>
      <c r="AP159" s="19"/>
      <c r="AQ159" s="19"/>
      <c r="AR159" s="2"/>
      <c r="AS159" s="1"/>
      <c r="AT159" s="19"/>
    </row>
    <row r="160" spans="1:46" s="16" customFormat="1">
      <c r="A160" s="45"/>
      <c r="D160" s="43"/>
      <c r="E160" s="53"/>
      <c r="H160" s="13"/>
      <c r="I160" s="13"/>
      <c r="AI160" s="22"/>
      <c r="AJ160" s="22"/>
      <c r="AK160" s="14"/>
      <c r="AL160" s="14"/>
      <c r="AN160" s="2"/>
      <c r="AO160" s="2"/>
      <c r="AP160" s="19"/>
      <c r="AQ160" s="19"/>
      <c r="AR160" s="2"/>
      <c r="AS160" s="1"/>
      <c r="AT160" s="19"/>
    </row>
    <row r="161" spans="1:46" s="16" customFormat="1">
      <c r="A161" s="45"/>
      <c r="D161" s="43"/>
      <c r="E161" s="53"/>
      <c r="H161" s="13"/>
      <c r="I161" s="13"/>
      <c r="AI161" s="22"/>
      <c r="AJ161" s="22"/>
      <c r="AK161" s="14"/>
      <c r="AL161" s="14"/>
      <c r="AN161" s="2"/>
      <c r="AO161" s="2"/>
      <c r="AP161" s="19"/>
      <c r="AQ161" s="19"/>
      <c r="AR161" s="2"/>
      <c r="AS161" s="1"/>
      <c r="AT161" s="19"/>
    </row>
    <row r="162" spans="1:46" s="16" customFormat="1">
      <c r="A162" s="45"/>
      <c r="D162" s="43"/>
      <c r="E162" s="53"/>
      <c r="H162" s="13"/>
      <c r="I162" s="13"/>
      <c r="AI162" s="22"/>
      <c r="AJ162" s="22"/>
      <c r="AK162" s="14"/>
      <c r="AL162" s="14"/>
      <c r="AN162" s="2"/>
      <c r="AO162" s="2"/>
      <c r="AP162" s="19"/>
      <c r="AQ162" s="19"/>
      <c r="AR162" s="2"/>
      <c r="AS162" s="1"/>
      <c r="AT162" s="19"/>
    </row>
    <row r="163" spans="1:46" s="16" customFormat="1">
      <c r="A163" s="45"/>
      <c r="D163" s="43"/>
      <c r="E163" s="53"/>
      <c r="H163" s="13"/>
      <c r="I163" s="13"/>
      <c r="AI163" s="22"/>
      <c r="AJ163" s="22"/>
      <c r="AK163" s="14"/>
      <c r="AL163" s="14"/>
      <c r="AN163" s="2"/>
      <c r="AO163" s="2"/>
      <c r="AP163" s="19"/>
      <c r="AQ163" s="19"/>
      <c r="AR163" s="2"/>
      <c r="AS163" s="1"/>
      <c r="AT163" s="19"/>
    </row>
    <row r="164" spans="1:46" s="16" customFormat="1">
      <c r="A164" s="45"/>
      <c r="D164" s="43"/>
      <c r="E164" s="53"/>
      <c r="H164" s="13"/>
      <c r="I164" s="13"/>
      <c r="AI164" s="22"/>
      <c r="AJ164" s="22"/>
      <c r="AK164" s="14"/>
      <c r="AL164" s="14"/>
      <c r="AN164" s="2"/>
      <c r="AO164" s="2"/>
      <c r="AP164" s="19"/>
      <c r="AQ164" s="19"/>
      <c r="AR164" s="2"/>
      <c r="AS164" s="1"/>
      <c r="AT164" s="19"/>
    </row>
    <row r="165" spans="1:46" s="16" customFormat="1">
      <c r="A165" s="45"/>
      <c r="D165" s="43"/>
      <c r="E165" s="53"/>
      <c r="H165" s="13"/>
      <c r="I165" s="13"/>
      <c r="AI165" s="22"/>
      <c r="AJ165" s="22"/>
      <c r="AK165" s="14"/>
      <c r="AL165" s="14"/>
      <c r="AN165" s="2"/>
      <c r="AO165" s="2"/>
      <c r="AP165" s="19"/>
      <c r="AQ165" s="19"/>
      <c r="AR165" s="2"/>
      <c r="AS165" s="1"/>
      <c r="AT165" s="19"/>
    </row>
    <row r="166" spans="1:46" s="16" customFormat="1">
      <c r="A166" s="45"/>
      <c r="D166" s="43"/>
      <c r="E166" s="53"/>
      <c r="H166" s="13"/>
      <c r="I166" s="13"/>
      <c r="AI166" s="22"/>
      <c r="AJ166" s="22"/>
      <c r="AK166" s="14"/>
      <c r="AL166" s="14"/>
      <c r="AN166" s="2"/>
      <c r="AO166" s="2"/>
      <c r="AP166" s="19"/>
      <c r="AQ166" s="19"/>
      <c r="AR166" s="2"/>
      <c r="AS166" s="1"/>
      <c r="AT166" s="19"/>
    </row>
    <row r="167" spans="1:46" s="16" customFormat="1">
      <c r="A167" s="45"/>
      <c r="D167" s="43"/>
      <c r="E167" s="53"/>
      <c r="H167" s="13"/>
      <c r="I167" s="13"/>
      <c r="AI167" s="22"/>
      <c r="AJ167" s="22"/>
      <c r="AK167" s="14"/>
      <c r="AL167" s="14"/>
      <c r="AN167" s="2"/>
      <c r="AO167" s="2"/>
      <c r="AP167" s="19"/>
      <c r="AQ167" s="19"/>
      <c r="AR167" s="2"/>
      <c r="AS167" s="1"/>
      <c r="AT167" s="19"/>
    </row>
    <row r="168" spans="1:46" s="16" customFormat="1">
      <c r="A168" s="45"/>
      <c r="D168" s="43"/>
      <c r="E168" s="53"/>
      <c r="H168" s="13"/>
      <c r="I168" s="13"/>
      <c r="AI168" s="22"/>
      <c r="AJ168" s="22"/>
      <c r="AK168" s="14"/>
      <c r="AL168" s="14"/>
      <c r="AN168" s="2"/>
      <c r="AO168" s="2"/>
      <c r="AP168" s="19"/>
      <c r="AQ168" s="19"/>
      <c r="AR168" s="2"/>
      <c r="AS168" s="1"/>
      <c r="AT168" s="19"/>
    </row>
    <row r="169" spans="1:46" s="16" customFormat="1">
      <c r="A169" s="45"/>
      <c r="D169" s="43"/>
      <c r="E169" s="53"/>
      <c r="H169" s="13"/>
      <c r="I169" s="13"/>
      <c r="AI169" s="22"/>
      <c r="AJ169" s="22"/>
      <c r="AK169" s="14"/>
      <c r="AL169" s="14"/>
      <c r="AN169" s="2"/>
      <c r="AO169" s="2"/>
      <c r="AP169" s="19"/>
      <c r="AQ169" s="19"/>
      <c r="AR169" s="2"/>
      <c r="AS169" s="1"/>
      <c r="AT169" s="19"/>
    </row>
    <row r="170" spans="1:46" s="16" customFormat="1">
      <c r="A170" s="45"/>
      <c r="D170" s="43"/>
      <c r="E170" s="53"/>
      <c r="H170" s="13"/>
      <c r="I170" s="13"/>
      <c r="AI170" s="22"/>
      <c r="AJ170" s="22"/>
      <c r="AK170" s="14"/>
      <c r="AL170" s="14"/>
      <c r="AN170" s="2"/>
      <c r="AO170" s="2"/>
      <c r="AP170" s="19"/>
      <c r="AQ170" s="19"/>
      <c r="AR170" s="2"/>
      <c r="AS170" s="1"/>
      <c r="AT170" s="19"/>
    </row>
    <row r="171" spans="1:46" s="16" customFormat="1">
      <c r="A171" s="45"/>
      <c r="D171" s="43"/>
      <c r="E171" s="53"/>
      <c r="H171" s="13"/>
      <c r="I171" s="13"/>
      <c r="AI171" s="22"/>
      <c r="AJ171" s="22"/>
      <c r="AK171" s="14"/>
      <c r="AL171" s="14"/>
      <c r="AN171" s="2"/>
      <c r="AO171" s="2"/>
      <c r="AP171" s="19"/>
      <c r="AQ171" s="19"/>
      <c r="AR171" s="2"/>
      <c r="AS171" s="1"/>
      <c r="AT171" s="19"/>
    </row>
    <row r="172" spans="1:46" s="16" customFormat="1">
      <c r="A172" s="45"/>
      <c r="D172" s="43"/>
      <c r="E172" s="53"/>
      <c r="H172" s="13"/>
      <c r="I172" s="13"/>
      <c r="AI172" s="22"/>
      <c r="AJ172" s="22"/>
      <c r="AK172" s="14"/>
      <c r="AL172" s="14"/>
      <c r="AN172" s="2"/>
      <c r="AO172" s="2"/>
      <c r="AP172" s="19"/>
      <c r="AQ172" s="19"/>
      <c r="AR172" s="2"/>
      <c r="AS172" s="1"/>
      <c r="AT172" s="19"/>
    </row>
    <row r="173" spans="1:46" s="16" customFormat="1">
      <c r="A173" s="45"/>
      <c r="D173" s="43"/>
      <c r="E173" s="53"/>
      <c r="H173" s="13"/>
      <c r="I173" s="13"/>
      <c r="AI173" s="22"/>
      <c r="AJ173" s="22"/>
      <c r="AK173" s="14"/>
      <c r="AL173" s="14"/>
      <c r="AN173" s="2"/>
      <c r="AO173" s="2"/>
      <c r="AP173" s="19"/>
      <c r="AQ173" s="19"/>
      <c r="AR173" s="2"/>
      <c r="AS173" s="1"/>
      <c r="AT173" s="19"/>
    </row>
    <row r="174" spans="1:46" s="16" customFormat="1">
      <c r="A174" s="45"/>
      <c r="D174" s="43"/>
      <c r="E174" s="53"/>
      <c r="H174" s="13"/>
      <c r="I174" s="13"/>
      <c r="AI174" s="22"/>
      <c r="AJ174" s="22"/>
      <c r="AK174" s="14"/>
      <c r="AL174" s="14"/>
      <c r="AN174" s="2"/>
      <c r="AO174" s="2"/>
      <c r="AP174" s="19"/>
      <c r="AQ174" s="19"/>
      <c r="AR174" s="2"/>
      <c r="AS174" s="1"/>
      <c r="AT174" s="19"/>
    </row>
    <row r="175" spans="1:46" s="16" customFormat="1">
      <c r="A175" s="45"/>
      <c r="D175" s="43"/>
      <c r="E175" s="53"/>
      <c r="H175" s="13"/>
      <c r="I175" s="13"/>
      <c r="AI175" s="22"/>
      <c r="AJ175" s="22"/>
      <c r="AK175" s="14"/>
      <c r="AL175" s="14"/>
      <c r="AN175" s="2"/>
      <c r="AO175" s="2"/>
      <c r="AP175" s="19"/>
      <c r="AQ175" s="19"/>
      <c r="AR175" s="2"/>
      <c r="AS175" s="1"/>
      <c r="AT175" s="19"/>
    </row>
    <row r="176" spans="1:46" s="16" customFormat="1">
      <c r="A176" s="45"/>
      <c r="D176" s="43"/>
      <c r="E176" s="53"/>
      <c r="H176" s="13"/>
      <c r="I176" s="13"/>
      <c r="AI176" s="22"/>
      <c r="AJ176" s="22"/>
      <c r="AK176" s="14"/>
      <c r="AL176" s="14"/>
      <c r="AN176" s="2"/>
      <c r="AO176" s="2"/>
      <c r="AP176" s="19"/>
      <c r="AQ176" s="19"/>
      <c r="AR176" s="2"/>
      <c r="AS176" s="1"/>
      <c r="AT176" s="19"/>
    </row>
    <row r="177" spans="1:46" s="16" customFormat="1">
      <c r="A177" s="45"/>
      <c r="D177" s="43"/>
      <c r="E177" s="53"/>
      <c r="H177" s="13"/>
      <c r="I177" s="13"/>
      <c r="AI177" s="22"/>
      <c r="AJ177" s="22"/>
      <c r="AK177" s="14"/>
      <c r="AL177" s="14"/>
      <c r="AN177" s="2"/>
      <c r="AO177" s="2"/>
      <c r="AP177" s="19"/>
      <c r="AQ177" s="19"/>
      <c r="AR177" s="2"/>
      <c r="AS177" s="1"/>
      <c r="AT177" s="19"/>
    </row>
    <row r="178" spans="1:46" s="16" customFormat="1">
      <c r="A178" s="45"/>
      <c r="D178" s="43"/>
      <c r="E178" s="53"/>
      <c r="H178" s="13"/>
      <c r="I178" s="13"/>
      <c r="AI178" s="22"/>
      <c r="AJ178" s="22"/>
      <c r="AK178" s="14"/>
      <c r="AL178" s="14"/>
      <c r="AN178" s="2"/>
      <c r="AO178" s="2"/>
      <c r="AP178" s="19"/>
      <c r="AQ178" s="19"/>
      <c r="AR178" s="2"/>
      <c r="AS178" s="1"/>
      <c r="AT178" s="19"/>
    </row>
    <row r="179" spans="1:46" s="16" customFormat="1">
      <c r="A179" s="45"/>
      <c r="D179" s="43"/>
      <c r="E179" s="53"/>
      <c r="H179" s="13"/>
      <c r="I179" s="13"/>
      <c r="AI179" s="22"/>
      <c r="AJ179" s="22"/>
      <c r="AK179" s="14"/>
      <c r="AL179" s="14"/>
      <c r="AN179" s="2"/>
      <c r="AO179" s="2"/>
      <c r="AP179" s="19"/>
      <c r="AQ179" s="19"/>
      <c r="AR179" s="2"/>
      <c r="AS179" s="1"/>
      <c r="AT179" s="19"/>
    </row>
    <row r="180" spans="1:46" s="16" customFormat="1">
      <c r="A180" s="45"/>
      <c r="D180" s="43"/>
      <c r="E180" s="53"/>
      <c r="H180" s="13"/>
      <c r="I180" s="13"/>
      <c r="AI180" s="22"/>
      <c r="AJ180" s="22"/>
      <c r="AK180" s="14"/>
      <c r="AL180" s="14"/>
      <c r="AN180" s="2"/>
      <c r="AO180" s="2"/>
      <c r="AP180" s="19"/>
      <c r="AQ180" s="19"/>
      <c r="AR180" s="2"/>
      <c r="AS180" s="1"/>
      <c r="AT180" s="19"/>
    </row>
    <row r="181" spans="1:46" s="16" customFormat="1">
      <c r="A181" s="45"/>
      <c r="D181" s="43"/>
      <c r="E181" s="53"/>
      <c r="H181" s="13"/>
      <c r="I181" s="13"/>
      <c r="AI181" s="22"/>
      <c r="AJ181" s="22"/>
      <c r="AK181" s="14"/>
      <c r="AL181" s="14"/>
      <c r="AN181" s="2"/>
      <c r="AO181" s="2"/>
      <c r="AP181" s="19"/>
      <c r="AQ181" s="19"/>
      <c r="AR181" s="2"/>
      <c r="AS181" s="1"/>
      <c r="AT181" s="19"/>
    </row>
    <row r="182" spans="1:46" s="16" customFormat="1">
      <c r="A182" s="45"/>
      <c r="D182" s="43"/>
      <c r="E182" s="53"/>
      <c r="H182" s="13"/>
      <c r="I182" s="13"/>
      <c r="AI182" s="22"/>
      <c r="AJ182" s="22"/>
      <c r="AK182" s="14"/>
      <c r="AL182" s="14"/>
      <c r="AN182" s="2"/>
      <c r="AO182" s="2"/>
      <c r="AP182" s="19"/>
      <c r="AQ182" s="19"/>
      <c r="AR182" s="2"/>
      <c r="AS182" s="1"/>
      <c r="AT182" s="19"/>
    </row>
    <row r="183" spans="1:46" s="16" customFormat="1">
      <c r="A183" s="45"/>
      <c r="D183" s="43"/>
      <c r="E183" s="53"/>
      <c r="H183" s="13"/>
      <c r="I183" s="13"/>
      <c r="AI183" s="22"/>
      <c r="AJ183" s="22"/>
      <c r="AK183" s="14"/>
      <c r="AL183" s="14"/>
      <c r="AN183" s="2"/>
      <c r="AO183" s="2"/>
      <c r="AP183" s="19"/>
      <c r="AQ183" s="19"/>
      <c r="AR183" s="2"/>
      <c r="AS183" s="1"/>
      <c r="AT183" s="19"/>
    </row>
    <row r="184" spans="1:46" s="16" customFormat="1">
      <c r="A184" s="45"/>
      <c r="D184" s="43"/>
      <c r="E184" s="53"/>
      <c r="H184" s="13"/>
      <c r="I184" s="13"/>
      <c r="AI184" s="22"/>
      <c r="AJ184" s="22"/>
      <c r="AK184" s="14"/>
      <c r="AL184" s="14"/>
      <c r="AN184" s="2"/>
      <c r="AO184" s="2"/>
      <c r="AP184" s="19"/>
      <c r="AQ184" s="19"/>
      <c r="AR184" s="2"/>
      <c r="AS184" s="1"/>
      <c r="AT184" s="19"/>
    </row>
    <row r="185" spans="1:46" s="16" customFormat="1">
      <c r="A185" s="45"/>
      <c r="D185" s="43"/>
      <c r="E185" s="53"/>
      <c r="H185" s="13"/>
      <c r="I185" s="13"/>
      <c r="AI185" s="22"/>
      <c r="AJ185" s="22"/>
      <c r="AK185" s="14"/>
      <c r="AL185" s="14"/>
      <c r="AN185" s="2"/>
      <c r="AO185" s="2"/>
      <c r="AP185" s="19"/>
      <c r="AQ185" s="19"/>
      <c r="AR185" s="2"/>
      <c r="AS185" s="1"/>
      <c r="AT185" s="19"/>
    </row>
    <row r="186" spans="1:46" s="16" customFormat="1">
      <c r="A186" s="45"/>
      <c r="D186" s="43"/>
      <c r="E186" s="53"/>
      <c r="H186" s="13"/>
      <c r="I186" s="13"/>
      <c r="AI186" s="22"/>
      <c r="AJ186" s="22"/>
      <c r="AK186" s="14"/>
      <c r="AL186" s="14"/>
      <c r="AN186" s="2"/>
      <c r="AO186" s="2"/>
      <c r="AP186" s="19"/>
      <c r="AQ186" s="19"/>
      <c r="AR186" s="2"/>
      <c r="AS186" s="1"/>
      <c r="AT186" s="19"/>
    </row>
    <row r="187" spans="1:46" s="16" customFormat="1">
      <c r="A187" s="45"/>
      <c r="D187" s="43"/>
      <c r="E187" s="53"/>
      <c r="H187" s="13"/>
      <c r="I187" s="13"/>
      <c r="AI187" s="22"/>
      <c r="AJ187" s="22"/>
      <c r="AK187" s="14"/>
      <c r="AL187" s="14"/>
      <c r="AN187" s="2"/>
      <c r="AO187" s="2"/>
      <c r="AP187" s="19"/>
      <c r="AQ187" s="19"/>
      <c r="AR187" s="2"/>
      <c r="AS187" s="1"/>
      <c r="AT187" s="19"/>
    </row>
    <row r="188" spans="1:46" s="16" customFormat="1">
      <c r="A188" s="45"/>
      <c r="D188" s="43"/>
      <c r="E188" s="53"/>
      <c r="H188" s="13"/>
      <c r="I188" s="13"/>
      <c r="AI188" s="22"/>
      <c r="AJ188" s="22"/>
      <c r="AK188" s="14"/>
      <c r="AL188" s="14"/>
      <c r="AN188" s="2"/>
      <c r="AO188" s="2"/>
      <c r="AP188" s="19"/>
      <c r="AQ188" s="19"/>
      <c r="AR188" s="2"/>
      <c r="AS188" s="1"/>
      <c r="AT188" s="19"/>
    </row>
    <row r="189" spans="1:46" s="16" customFormat="1">
      <c r="A189" s="45"/>
      <c r="D189" s="43"/>
      <c r="E189" s="53"/>
      <c r="H189" s="13"/>
      <c r="I189" s="13"/>
      <c r="AI189" s="22"/>
      <c r="AJ189" s="22"/>
      <c r="AK189" s="14"/>
      <c r="AL189" s="14"/>
      <c r="AN189" s="2"/>
      <c r="AO189" s="2"/>
      <c r="AP189" s="19"/>
      <c r="AQ189" s="19"/>
      <c r="AR189" s="2"/>
      <c r="AS189" s="1"/>
      <c r="AT189" s="19"/>
    </row>
    <row r="190" spans="1:46" s="16" customFormat="1">
      <c r="A190" s="45"/>
      <c r="D190" s="43"/>
      <c r="E190" s="53"/>
      <c r="H190" s="13"/>
      <c r="I190" s="13"/>
      <c r="AI190" s="22"/>
      <c r="AJ190" s="22"/>
      <c r="AK190" s="14"/>
      <c r="AL190" s="14"/>
      <c r="AN190" s="2"/>
      <c r="AO190" s="2"/>
      <c r="AP190" s="19"/>
      <c r="AQ190" s="19"/>
      <c r="AR190" s="2"/>
      <c r="AS190" s="1"/>
      <c r="AT190" s="19"/>
    </row>
    <row r="191" spans="1:46" s="16" customFormat="1">
      <c r="A191" s="45"/>
      <c r="D191" s="43"/>
      <c r="E191" s="53"/>
      <c r="H191" s="13"/>
      <c r="I191" s="13"/>
      <c r="AI191" s="22"/>
      <c r="AJ191" s="22"/>
      <c r="AK191" s="14"/>
      <c r="AL191" s="14"/>
      <c r="AN191" s="2"/>
      <c r="AO191" s="2"/>
      <c r="AP191" s="19"/>
      <c r="AQ191" s="19"/>
      <c r="AR191" s="2"/>
      <c r="AS191" s="1"/>
      <c r="AT191" s="19"/>
    </row>
    <row r="192" spans="1:46" s="16" customFormat="1">
      <c r="A192" s="45"/>
      <c r="D192" s="43"/>
      <c r="E192" s="53"/>
      <c r="H192" s="13"/>
      <c r="I192" s="13"/>
      <c r="AI192" s="22"/>
      <c r="AJ192" s="22"/>
      <c r="AK192" s="14"/>
      <c r="AL192" s="14"/>
      <c r="AN192" s="2"/>
      <c r="AO192" s="2"/>
      <c r="AP192" s="19"/>
      <c r="AQ192" s="19"/>
      <c r="AR192" s="2"/>
      <c r="AS192" s="1"/>
      <c r="AT192" s="19"/>
    </row>
    <row r="193" spans="1:46" s="16" customFormat="1">
      <c r="A193" s="45"/>
      <c r="D193" s="43"/>
      <c r="E193" s="53"/>
      <c r="H193" s="13"/>
      <c r="I193" s="13"/>
      <c r="AI193" s="22"/>
      <c r="AJ193" s="22"/>
      <c r="AK193" s="14"/>
      <c r="AL193" s="14"/>
      <c r="AN193" s="2"/>
      <c r="AO193" s="2"/>
      <c r="AP193" s="19"/>
      <c r="AQ193" s="19"/>
      <c r="AR193" s="2"/>
      <c r="AS193" s="1"/>
      <c r="AT193" s="19"/>
    </row>
    <row r="194" spans="1:46" s="16" customFormat="1">
      <c r="A194" s="45"/>
      <c r="D194" s="43"/>
      <c r="E194" s="53"/>
      <c r="H194" s="13"/>
      <c r="I194" s="13"/>
      <c r="AI194" s="22"/>
      <c r="AJ194" s="22"/>
      <c r="AK194" s="14"/>
      <c r="AL194" s="14"/>
      <c r="AN194" s="2"/>
      <c r="AO194" s="2"/>
      <c r="AP194" s="19"/>
      <c r="AQ194" s="19"/>
      <c r="AR194" s="2"/>
      <c r="AS194" s="1"/>
      <c r="AT194" s="19"/>
    </row>
    <row r="195" spans="1:46" s="16" customFormat="1">
      <c r="A195" s="45"/>
      <c r="D195" s="43"/>
      <c r="E195" s="53"/>
      <c r="H195" s="13"/>
      <c r="I195" s="13"/>
      <c r="AI195" s="22"/>
      <c r="AJ195" s="22"/>
      <c r="AK195" s="14"/>
      <c r="AL195" s="14"/>
      <c r="AN195" s="2"/>
      <c r="AO195" s="2"/>
      <c r="AP195" s="19"/>
      <c r="AQ195" s="19"/>
      <c r="AR195" s="2"/>
      <c r="AS195" s="1"/>
      <c r="AT195" s="19"/>
    </row>
    <row r="196" spans="1:46" s="16" customFormat="1">
      <c r="A196" s="45"/>
      <c r="D196" s="43"/>
      <c r="E196" s="53"/>
      <c r="H196" s="13"/>
      <c r="I196" s="13"/>
      <c r="AI196" s="22"/>
      <c r="AJ196" s="22"/>
      <c r="AK196" s="14"/>
      <c r="AL196" s="14"/>
      <c r="AN196" s="2"/>
      <c r="AO196" s="2"/>
      <c r="AP196" s="19"/>
      <c r="AQ196" s="19"/>
      <c r="AR196" s="2"/>
      <c r="AS196" s="1"/>
      <c r="AT196" s="19"/>
    </row>
    <row r="197" spans="1:46" s="16" customFormat="1">
      <c r="A197" s="45"/>
      <c r="D197" s="43"/>
      <c r="E197" s="53"/>
      <c r="H197" s="13"/>
      <c r="I197" s="13"/>
      <c r="AI197" s="22"/>
      <c r="AJ197" s="22"/>
      <c r="AK197" s="14"/>
      <c r="AL197" s="14"/>
      <c r="AN197" s="2"/>
      <c r="AO197" s="2"/>
      <c r="AP197" s="19"/>
      <c r="AQ197" s="19"/>
      <c r="AR197" s="2"/>
      <c r="AS197" s="1"/>
      <c r="AT197" s="19"/>
    </row>
    <row r="198" spans="1:46" s="16" customFormat="1">
      <c r="A198" s="45"/>
      <c r="D198" s="43"/>
      <c r="E198" s="53"/>
      <c r="H198" s="13"/>
      <c r="I198" s="13"/>
      <c r="AI198" s="22"/>
      <c r="AJ198" s="22"/>
      <c r="AK198" s="14"/>
      <c r="AL198" s="14"/>
      <c r="AN198" s="2"/>
      <c r="AO198" s="2"/>
      <c r="AP198" s="19"/>
      <c r="AQ198" s="19"/>
      <c r="AR198" s="2"/>
      <c r="AS198" s="1"/>
      <c r="AT198" s="19"/>
    </row>
    <row r="199" spans="1:46" s="16" customFormat="1">
      <c r="A199" s="45"/>
      <c r="D199" s="43"/>
      <c r="E199" s="53"/>
      <c r="H199" s="13"/>
      <c r="I199" s="13"/>
      <c r="AI199" s="22"/>
      <c r="AJ199" s="22"/>
      <c r="AK199" s="14"/>
      <c r="AL199" s="14"/>
      <c r="AN199" s="2"/>
      <c r="AO199" s="2"/>
      <c r="AP199" s="19"/>
      <c r="AQ199" s="19"/>
      <c r="AR199" s="2"/>
      <c r="AS199" s="1"/>
      <c r="AT199" s="19"/>
    </row>
    <row r="200" spans="1:46" s="16" customFormat="1">
      <c r="A200" s="45"/>
      <c r="D200" s="43"/>
      <c r="E200" s="53"/>
      <c r="H200" s="13"/>
      <c r="I200" s="13"/>
      <c r="AI200" s="22"/>
      <c r="AJ200" s="22"/>
      <c r="AK200" s="14"/>
      <c r="AL200" s="14"/>
      <c r="AN200" s="2"/>
      <c r="AO200" s="2"/>
      <c r="AP200" s="19"/>
      <c r="AQ200" s="19"/>
      <c r="AR200" s="2"/>
      <c r="AS200" s="1"/>
      <c r="AT200" s="19"/>
    </row>
    <row r="201" spans="1:46" s="16" customFormat="1">
      <c r="A201" s="45"/>
      <c r="D201" s="43"/>
      <c r="E201" s="53"/>
      <c r="H201" s="13"/>
      <c r="I201" s="13"/>
      <c r="AI201" s="22"/>
      <c r="AJ201" s="22"/>
      <c r="AK201" s="14"/>
      <c r="AL201" s="14"/>
      <c r="AN201" s="2"/>
      <c r="AO201" s="2"/>
      <c r="AP201" s="19"/>
      <c r="AQ201" s="19"/>
      <c r="AR201" s="2"/>
      <c r="AS201" s="1"/>
      <c r="AT201" s="19"/>
    </row>
    <row r="202" spans="1:46" s="16" customFormat="1">
      <c r="A202" s="45"/>
      <c r="D202" s="43"/>
      <c r="E202" s="53"/>
      <c r="H202" s="13"/>
      <c r="I202" s="13"/>
      <c r="AI202" s="22"/>
      <c r="AJ202" s="22"/>
      <c r="AK202" s="14"/>
      <c r="AL202" s="14"/>
      <c r="AN202" s="2"/>
      <c r="AO202" s="2"/>
      <c r="AP202" s="19"/>
      <c r="AQ202" s="19"/>
      <c r="AR202" s="2"/>
      <c r="AS202" s="1"/>
      <c r="AT202" s="19"/>
    </row>
    <row r="203" spans="1:46" s="16" customFormat="1">
      <c r="A203" s="45"/>
      <c r="D203" s="43"/>
      <c r="E203" s="53"/>
      <c r="H203" s="13"/>
      <c r="I203" s="13"/>
      <c r="AI203" s="22"/>
      <c r="AJ203" s="22"/>
      <c r="AK203" s="14"/>
      <c r="AL203" s="14"/>
      <c r="AN203" s="2"/>
      <c r="AO203" s="2"/>
      <c r="AP203" s="19"/>
      <c r="AQ203" s="19"/>
      <c r="AR203" s="2"/>
      <c r="AS203" s="1"/>
      <c r="AT203" s="19"/>
    </row>
    <row r="204" spans="1:46" s="16" customFormat="1">
      <c r="A204" s="45"/>
      <c r="D204" s="43"/>
      <c r="E204" s="53"/>
      <c r="H204" s="13"/>
      <c r="I204" s="13"/>
      <c r="AI204" s="22"/>
      <c r="AJ204" s="22"/>
      <c r="AK204" s="14"/>
      <c r="AL204" s="14"/>
      <c r="AN204" s="2"/>
      <c r="AO204" s="2"/>
      <c r="AP204" s="19"/>
      <c r="AQ204" s="19"/>
      <c r="AR204" s="2"/>
      <c r="AS204" s="1"/>
      <c r="AT204" s="19"/>
    </row>
    <row r="205" spans="1:46" s="16" customFormat="1">
      <c r="A205" s="45"/>
      <c r="D205" s="43"/>
      <c r="E205" s="53"/>
      <c r="H205" s="13"/>
      <c r="I205" s="13"/>
      <c r="AI205" s="22"/>
      <c r="AJ205" s="22"/>
      <c r="AK205" s="14"/>
      <c r="AL205" s="14"/>
      <c r="AN205" s="2"/>
      <c r="AO205" s="2"/>
      <c r="AP205" s="19"/>
      <c r="AQ205" s="19"/>
      <c r="AR205" s="2"/>
      <c r="AS205" s="1"/>
      <c r="AT205" s="19"/>
    </row>
    <row r="206" spans="1:46" s="16" customFormat="1">
      <c r="A206" s="45"/>
      <c r="D206" s="43"/>
      <c r="E206" s="53"/>
      <c r="H206" s="13"/>
      <c r="I206" s="13"/>
      <c r="AI206" s="22"/>
      <c r="AJ206" s="22"/>
      <c r="AK206" s="14"/>
      <c r="AL206" s="14"/>
      <c r="AN206" s="2"/>
      <c r="AO206" s="2"/>
      <c r="AP206" s="19"/>
      <c r="AQ206" s="19"/>
      <c r="AR206" s="2"/>
      <c r="AS206" s="1"/>
      <c r="AT206" s="19"/>
    </row>
    <row r="207" spans="1:46" s="16" customFormat="1">
      <c r="A207" s="45"/>
      <c r="D207" s="43"/>
      <c r="E207" s="53"/>
      <c r="H207" s="13"/>
      <c r="I207" s="13"/>
      <c r="AI207" s="22"/>
      <c r="AJ207" s="22"/>
      <c r="AK207" s="14"/>
      <c r="AL207" s="14"/>
      <c r="AN207" s="2"/>
      <c r="AO207" s="2"/>
      <c r="AP207" s="19"/>
      <c r="AQ207" s="19"/>
      <c r="AR207" s="2"/>
      <c r="AS207" s="1"/>
      <c r="AT207" s="19"/>
    </row>
    <row r="208" spans="1:46" s="16" customFormat="1">
      <c r="A208" s="45"/>
      <c r="D208" s="43"/>
      <c r="E208" s="53"/>
      <c r="H208" s="13"/>
      <c r="I208" s="13"/>
      <c r="AI208" s="22"/>
      <c r="AJ208" s="22"/>
      <c r="AK208" s="14"/>
      <c r="AL208" s="14"/>
      <c r="AN208" s="2"/>
      <c r="AO208" s="2"/>
      <c r="AP208" s="19"/>
      <c r="AQ208" s="19"/>
      <c r="AR208" s="2"/>
      <c r="AS208" s="1"/>
      <c r="AT208" s="19"/>
    </row>
    <row r="209" spans="1:46" s="16" customFormat="1">
      <c r="A209" s="45"/>
      <c r="D209" s="43"/>
      <c r="E209" s="53"/>
      <c r="H209" s="13"/>
      <c r="I209" s="13"/>
      <c r="AI209" s="22"/>
      <c r="AJ209" s="22"/>
      <c r="AK209" s="14"/>
      <c r="AL209" s="14"/>
      <c r="AN209" s="2"/>
      <c r="AO209" s="2"/>
      <c r="AP209" s="19"/>
      <c r="AQ209" s="19"/>
      <c r="AR209" s="2"/>
      <c r="AS209" s="1"/>
      <c r="AT209" s="19"/>
    </row>
    <row r="210" spans="1:46" s="16" customFormat="1">
      <c r="A210" s="45"/>
      <c r="D210" s="43"/>
      <c r="E210" s="53"/>
      <c r="H210" s="13"/>
      <c r="I210" s="13"/>
      <c r="AI210" s="22"/>
      <c r="AJ210" s="22"/>
      <c r="AK210" s="14"/>
      <c r="AL210" s="14"/>
      <c r="AN210" s="2"/>
      <c r="AO210" s="2"/>
      <c r="AP210" s="19"/>
      <c r="AQ210" s="19"/>
      <c r="AR210" s="2"/>
      <c r="AS210" s="1"/>
      <c r="AT210" s="19"/>
    </row>
    <row r="211" spans="1:46" s="16" customFormat="1">
      <c r="A211" s="45"/>
      <c r="D211" s="43"/>
      <c r="E211" s="53"/>
      <c r="H211" s="13"/>
      <c r="I211" s="13"/>
      <c r="AI211" s="22"/>
      <c r="AJ211" s="22"/>
      <c r="AK211" s="14"/>
      <c r="AL211" s="14"/>
      <c r="AN211" s="2"/>
      <c r="AO211" s="2"/>
      <c r="AP211" s="19"/>
      <c r="AQ211" s="19"/>
      <c r="AR211" s="2"/>
      <c r="AS211" s="1"/>
      <c r="AT211" s="19"/>
    </row>
    <row r="212" spans="1:46" s="16" customFormat="1">
      <c r="A212" s="45"/>
      <c r="D212" s="43"/>
      <c r="E212" s="53"/>
      <c r="H212" s="13"/>
      <c r="I212" s="13"/>
      <c r="AI212" s="22"/>
      <c r="AJ212" s="22"/>
      <c r="AK212" s="14"/>
      <c r="AL212" s="14"/>
      <c r="AN212" s="2"/>
      <c r="AO212" s="2"/>
      <c r="AP212" s="19"/>
      <c r="AQ212" s="19"/>
      <c r="AR212" s="2"/>
      <c r="AS212" s="1"/>
      <c r="AT212" s="19"/>
    </row>
    <row r="213" spans="1:46" s="16" customFormat="1">
      <c r="A213" s="45"/>
      <c r="D213" s="43"/>
      <c r="E213" s="53"/>
      <c r="H213" s="13"/>
      <c r="I213" s="13"/>
      <c r="AI213" s="22"/>
      <c r="AJ213" s="22"/>
      <c r="AK213" s="14"/>
      <c r="AL213" s="14"/>
      <c r="AN213" s="2"/>
      <c r="AO213" s="2"/>
      <c r="AP213" s="19"/>
      <c r="AQ213" s="19"/>
      <c r="AR213" s="2"/>
      <c r="AS213" s="1"/>
      <c r="AT213" s="19"/>
    </row>
    <row r="214" spans="1:46" s="16" customFormat="1">
      <c r="A214" s="45"/>
      <c r="D214" s="43"/>
      <c r="E214" s="53"/>
      <c r="H214" s="13"/>
      <c r="I214" s="13"/>
      <c r="AI214" s="22"/>
      <c r="AJ214" s="22"/>
      <c r="AK214" s="14"/>
      <c r="AL214" s="14"/>
      <c r="AN214" s="2"/>
      <c r="AO214" s="2"/>
      <c r="AP214" s="19"/>
      <c r="AQ214" s="19"/>
      <c r="AR214" s="2"/>
      <c r="AS214" s="1"/>
      <c r="AT214" s="19"/>
    </row>
    <row r="215" spans="1:46" s="16" customFormat="1">
      <c r="A215" s="45"/>
      <c r="D215" s="43"/>
      <c r="E215" s="53"/>
      <c r="H215" s="13"/>
      <c r="I215" s="13"/>
      <c r="AI215" s="22"/>
      <c r="AJ215" s="22"/>
      <c r="AK215" s="14"/>
      <c r="AL215" s="14"/>
      <c r="AN215" s="2"/>
      <c r="AO215" s="2"/>
      <c r="AP215" s="19"/>
      <c r="AQ215" s="19"/>
      <c r="AR215" s="2"/>
      <c r="AS215" s="1"/>
      <c r="AT215" s="19"/>
    </row>
    <row r="216" spans="1:46" s="16" customFormat="1">
      <c r="A216" s="45"/>
      <c r="D216" s="43"/>
      <c r="E216" s="53"/>
      <c r="H216" s="13"/>
      <c r="I216" s="13"/>
      <c r="AI216" s="22"/>
      <c r="AJ216" s="22"/>
      <c r="AK216" s="14"/>
      <c r="AL216" s="14"/>
      <c r="AN216" s="2"/>
      <c r="AO216" s="2"/>
      <c r="AP216" s="19"/>
      <c r="AQ216" s="19"/>
      <c r="AR216" s="2"/>
      <c r="AS216" s="1"/>
      <c r="AT216" s="19"/>
    </row>
    <row r="217" spans="1:46" s="16" customFormat="1">
      <c r="A217" s="45"/>
      <c r="D217" s="43"/>
      <c r="E217" s="53"/>
      <c r="H217" s="13"/>
      <c r="I217" s="13"/>
      <c r="AI217" s="22"/>
      <c r="AJ217" s="22"/>
      <c r="AK217" s="14"/>
      <c r="AL217" s="14"/>
      <c r="AN217" s="2"/>
      <c r="AO217" s="2"/>
      <c r="AP217" s="19"/>
      <c r="AQ217" s="19"/>
      <c r="AR217" s="2"/>
      <c r="AS217" s="1"/>
      <c r="AT217" s="19"/>
    </row>
    <row r="218" spans="1:46" s="16" customFormat="1">
      <c r="A218" s="45"/>
      <c r="D218" s="43"/>
      <c r="E218" s="53"/>
      <c r="H218" s="13"/>
      <c r="I218" s="13"/>
      <c r="AI218" s="22"/>
      <c r="AJ218" s="22"/>
      <c r="AK218" s="14"/>
      <c r="AL218" s="14"/>
      <c r="AN218" s="2"/>
      <c r="AO218" s="2"/>
      <c r="AP218" s="19"/>
      <c r="AQ218" s="19"/>
      <c r="AR218" s="2"/>
      <c r="AS218" s="1"/>
      <c r="AT218" s="19"/>
    </row>
    <row r="219" spans="1:46" s="16" customFormat="1">
      <c r="A219" s="45"/>
      <c r="D219" s="43"/>
      <c r="E219" s="53"/>
      <c r="H219" s="13"/>
      <c r="I219" s="13"/>
      <c r="AI219" s="22"/>
      <c r="AJ219" s="22"/>
      <c r="AK219" s="14"/>
      <c r="AL219" s="14"/>
      <c r="AN219" s="2"/>
      <c r="AO219" s="2"/>
      <c r="AP219" s="19"/>
      <c r="AQ219" s="19"/>
      <c r="AR219" s="2"/>
      <c r="AS219" s="1"/>
      <c r="AT219" s="19"/>
    </row>
    <row r="220" spans="1:46" s="16" customFormat="1">
      <c r="A220" s="45"/>
      <c r="D220" s="43"/>
      <c r="E220" s="53"/>
      <c r="H220" s="13"/>
      <c r="I220" s="13"/>
      <c r="AI220" s="22"/>
      <c r="AJ220" s="22"/>
      <c r="AK220" s="14"/>
      <c r="AL220" s="14"/>
      <c r="AN220" s="2"/>
      <c r="AO220" s="2"/>
      <c r="AP220" s="19"/>
      <c r="AQ220" s="19"/>
      <c r="AR220" s="2"/>
      <c r="AS220" s="1"/>
      <c r="AT220" s="19"/>
    </row>
    <row r="221" spans="1:46" s="16" customFormat="1">
      <c r="A221" s="45"/>
      <c r="D221" s="43"/>
      <c r="E221" s="53"/>
      <c r="H221" s="13"/>
      <c r="I221" s="13"/>
      <c r="AI221" s="22"/>
      <c r="AJ221" s="22"/>
      <c r="AK221" s="14"/>
      <c r="AL221" s="14"/>
      <c r="AN221" s="2"/>
      <c r="AO221" s="2"/>
      <c r="AP221" s="19"/>
      <c r="AQ221" s="19"/>
      <c r="AR221" s="2"/>
      <c r="AS221" s="1"/>
      <c r="AT221" s="19"/>
    </row>
    <row r="222" spans="1:46" s="16" customFormat="1">
      <c r="A222" s="45"/>
      <c r="D222" s="43"/>
      <c r="E222" s="53"/>
      <c r="H222" s="13"/>
      <c r="I222" s="13"/>
      <c r="AI222" s="22"/>
      <c r="AJ222" s="22"/>
      <c r="AK222" s="14"/>
      <c r="AL222" s="14"/>
      <c r="AN222" s="2"/>
      <c r="AO222" s="2"/>
      <c r="AP222" s="19"/>
      <c r="AQ222" s="19"/>
      <c r="AR222" s="2"/>
      <c r="AS222" s="1"/>
      <c r="AT222" s="19"/>
    </row>
    <row r="223" spans="1:46" s="16" customFormat="1">
      <c r="A223" s="45"/>
      <c r="D223" s="43"/>
      <c r="E223" s="53"/>
      <c r="H223" s="13"/>
      <c r="I223" s="13"/>
      <c r="AI223" s="22"/>
      <c r="AJ223" s="22"/>
      <c r="AK223" s="14"/>
      <c r="AL223" s="14"/>
      <c r="AN223" s="2"/>
      <c r="AO223" s="2"/>
      <c r="AP223" s="19"/>
      <c r="AQ223" s="19"/>
      <c r="AR223" s="2"/>
      <c r="AS223" s="1"/>
      <c r="AT223" s="19"/>
    </row>
    <row r="224" spans="1:46" s="16" customFormat="1">
      <c r="A224" s="45"/>
      <c r="D224" s="43"/>
      <c r="E224" s="53"/>
      <c r="H224" s="13"/>
      <c r="I224" s="13"/>
      <c r="AI224" s="22"/>
      <c r="AJ224" s="22"/>
      <c r="AK224" s="14"/>
      <c r="AL224" s="14"/>
      <c r="AN224" s="2"/>
      <c r="AO224" s="2"/>
      <c r="AP224" s="19"/>
      <c r="AQ224" s="19"/>
      <c r="AR224" s="2"/>
      <c r="AS224" s="1"/>
      <c r="AT224" s="19"/>
    </row>
    <row r="225" spans="1:46" s="16" customFormat="1">
      <c r="A225" s="45"/>
      <c r="D225" s="43"/>
      <c r="E225" s="53"/>
      <c r="H225" s="13"/>
      <c r="I225" s="13"/>
      <c r="AI225" s="22"/>
      <c r="AJ225" s="22"/>
      <c r="AK225" s="14"/>
      <c r="AL225" s="14"/>
      <c r="AN225" s="2"/>
      <c r="AO225" s="2"/>
      <c r="AP225" s="19"/>
      <c r="AQ225" s="19"/>
      <c r="AR225" s="2"/>
      <c r="AS225" s="1"/>
      <c r="AT225" s="19"/>
    </row>
    <row r="226" spans="1:46" s="16" customFormat="1">
      <c r="A226" s="45"/>
      <c r="D226" s="43"/>
      <c r="E226" s="53"/>
      <c r="H226" s="13"/>
      <c r="I226" s="13"/>
      <c r="AI226" s="22"/>
      <c r="AJ226" s="22"/>
      <c r="AK226" s="14"/>
      <c r="AL226" s="14"/>
      <c r="AN226" s="2"/>
      <c r="AO226" s="2"/>
      <c r="AP226" s="19"/>
      <c r="AQ226" s="19"/>
      <c r="AR226" s="2"/>
      <c r="AS226" s="1"/>
      <c r="AT226" s="19"/>
    </row>
    <row r="227" spans="1:46">
      <c r="A227" s="45"/>
    </row>
    <row r="228" spans="1:46">
      <c r="A228" s="45"/>
    </row>
    <row r="229" spans="1:46">
      <c r="A229" s="45"/>
    </row>
    <row r="230" spans="1:46">
      <c r="A230" s="45"/>
    </row>
    <row r="231" spans="1:46">
      <c r="A231" s="45"/>
    </row>
    <row r="232" spans="1:46">
      <c r="A232" s="45"/>
    </row>
    <row r="233" spans="1:46">
      <c r="A233" s="45"/>
    </row>
    <row r="234" spans="1:46">
      <c r="A234" s="45"/>
    </row>
    <row r="235" spans="1:46">
      <c r="A235" s="45"/>
    </row>
    <row r="236" spans="1:46">
      <c r="A236" s="45"/>
    </row>
    <row r="237" spans="1:46">
      <c r="A237" s="45"/>
    </row>
    <row r="238" spans="1:46">
      <c r="A238" s="45"/>
    </row>
    <row r="239" spans="1:46">
      <c r="A239" s="45"/>
    </row>
    <row r="240" spans="1:46">
      <c r="A240" s="45"/>
    </row>
    <row r="241" spans="1:1">
      <c r="A241" s="45"/>
    </row>
    <row r="242" spans="1:1">
      <c r="A242" s="45"/>
    </row>
    <row r="243" spans="1:1">
      <c r="A243" s="45"/>
    </row>
    <row r="244" spans="1:1">
      <c r="A244" s="45"/>
    </row>
    <row r="245" spans="1:1">
      <c r="A245" s="45"/>
    </row>
    <row r="246" spans="1:1">
      <c r="A246" s="45"/>
    </row>
    <row r="247" spans="1:1">
      <c r="A247" s="45"/>
    </row>
    <row r="248" spans="1:1">
      <c r="A248" s="45"/>
    </row>
    <row r="249" spans="1:1">
      <c r="A249" s="45"/>
    </row>
    <row r="250" spans="1:1">
      <c r="A250" s="45"/>
    </row>
    <row r="251" spans="1:1">
      <c r="A251" s="45"/>
    </row>
    <row r="252" spans="1:1">
      <c r="A252" s="45"/>
    </row>
    <row r="253" spans="1:1">
      <c r="A253" s="45"/>
    </row>
    <row r="254" spans="1:1">
      <c r="A254" s="45"/>
    </row>
    <row r="255" spans="1:1">
      <c r="A255" s="45"/>
    </row>
    <row r="256" spans="1:1">
      <c r="A256" s="45"/>
    </row>
    <row r="257" spans="1:1">
      <c r="A257" s="45"/>
    </row>
    <row r="258" spans="1:1">
      <c r="A258" s="45"/>
    </row>
    <row r="259" spans="1:1">
      <c r="A259" s="45"/>
    </row>
    <row r="260" spans="1:1">
      <c r="A260" s="45"/>
    </row>
    <row r="261" spans="1:1">
      <c r="A261" s="45"/>
    </row>
    <row r="262" spans="1:1">
      <c r="A262" s="45"/>
    </row>
    <row r="263" spans="1:1">
      <c r="A263" s="45"/>
    </row>
    <row r="264" spans="1:1">
      <c r="A264" s="45"/>
    </row>
    <row r="265" spans="1:1">
      <c r="A265" s="45"/>
    </row>
    <row r="266" spans="1:1">
      <c r="A266" s="45"/>
    </row>
    <row r="267" spans="1:1">
      <c r="A267" s="45"/>
    </row>
    <row r="268" spans="1:1">
      <c r="A268" s="45"/>
    </row>
    <row r="269" spans="1:1">
      <c r="A269" s="45"/>
    </row>
    <row r="270" spans="1:1">
      <c r="A270" s="45"/>
    </row>
    <row r="271" spans="1:1">
      <c r="A271" s="45"/>
    </row>
    <row r="272" spans="1:1">
      <c r="A272" s="45"/>
    </row>
    <row r="273" spans="1:1">
      <c r="A273" s="45"/>
    </row>
    <row r="274" spans="1:1">
      <c r="A274" s="45"/>
    </row>
    <row r="275" spans="1:1">
      <c r="A275" s="45"/>
    </row>
    <row r="276" spans="1:1">
      <c r="A276" s="45"/>
    </row>
    <row r="277" spans="1:1">
      <c r="A277" s="45"/>
    </row>
    <row r="278" spans="1:1">
      <c r="A278" s="45"/>
    </row>
    <row r="279" spans="1:1">
      <c r="A279" s="45"/>
    </row>
    <row r="280" spans="1:1">
      <c r="A280" s="45"/>
    </row>
    <row r="281" spans="1:1">
      <c r="A281" s="45"/>
    </row>
    <row r="282" spans="1:1">
      <c r="A282" s="45"/>
    </row>
    <row r="283" spans="1:1">
      <c r="A283" s="45"/>
    </row>
    <row r="284" spans="1:1">
      <c r="A284" s="45"/>
    </row>
    <row r="285" spans="1:1">
      <c r="A285" s="45"/>
    </row>
  </sheetData>
  <mergeCells count="3">
    <mergeCell ref="A99:AJ99"/>
    <mergeCell ref="A100:AJ100"/>
    <mergeCell ref="A101:AJ101"/>
  </mergeCells>
  <printOptions horizontalCentered="1"/>
  <pageMargins left="0.11811023622047245" right="0.11811023622047245" top="0.70866141732283472" bottom="0.55118110236220474" header="0.31496062992125984" footer="0.23622047244094491"/>
  <pageSetup scale="65" orientation="landscape" horizontalDpi="4294967293" verticalDpi="0" r:id="rId1"/>
  <headerFooter>
    <oddHeader>&amp;L&amp;"-,Bold"&amp;18Newspapers Canada
&amp;"-,Regular"&amp;14 2009 Daily Newspaper Circulation by Province</oddHeader>
    <oddFooter>&amp;LSource:  Newspapers Canada
ABC Papers only: 6-month ABC Fas Fax reports, ended March 31st &amp; September 30th. CCAB : 2009 year-end circulation reports / CMCA : 2009 year-end circulation reports&amp;R&amp;P</oddFooter>
  </headerFooter>
  <rowBreaks count="1" manualBreakCount="1">
    <brk id="10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2009 Report NOTES</vt:lpstr>
      <vt:lpstr>2009 TOTAL Distribution</vt:lpstr>
      <vt:lpstr>'2009 TOTAL Distribution'!Print_Titles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Levson</dc:creator>
  <cp:lastModifiedBy>Kelly Levson</cp:lastModifiedBy>
  <cp:lastPrinted>2013-08-09T16:03:21Z</cp:lastPrinted>
  <dcterms:created xsi:type="dcterms:W3CDTF">2013-05-28T20:12:51Z</dcterms:created>
  <dcterms:modified xsi:type="dcterms:W3CDTF">2013-08-09T16:19:42Z</dcterms:modified>
</cp:coreProperties>
</file>